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0490" windowHeight="7755"/>
  </bookViews>
  <sheets>
    <sheet name="list (2)" sheetId="7" r:id="rId1"/>
  </sheets>
  <definedNames>
    <definedName name="_xlnm._FilterDatabase" localSheetId="0" hidden="1">'list (2)'!$A$3:$AI$33</definedName>
  </definedNames>
  <calcPr calcId="124519"/>
</workbook>
</file>

<file path=xl/calcChain.xml><?xml version="1.0" encoding="utf-8"?>
<calcChain xmlns="http://schemas.openxmlformats.org/spreadsheetml/2006/main">
  <c r="AH26" i="7"/>
  <c r="AG26"/>
  <c r="AF26"/>
  <c r="AI26" s="1"/>
  <c r="AH29"/>
  <c r="AG29"/>
  <c r="AF29"/>
  <c r="AI29" s="1"/>
  <c r="AH30"/>
  <c r="AG30"/>
  <c r="AF30"/>
  <c r="AI30" s="1"/>
  <c r="AH28"/>
  <c r="AG28"/>
  <c r="AF28"/>
  <c r="AI28" s="1"/>
  <c r="AH27"/>
  <c r="AG27"/>
  <c r="AF27"/>
  <c r="AI27" s="1"/>
  <c r="AH32"/>
  <c r="AG32"/>
  <c r="AF32"/>
  <c r="AI32" s="1"/>
  <c r="AH33"/>
  <c r="AG33"/>
  <c r="AF33"/>
  <c r="AI33" s="1"/>
  <c r="AH31"/>
  <c r="AG31"/>
  <c r="AF31"/>
  <c r="AI31" s="1"/>
  <c r="AI25"/>
  <c r="AH25"/>
  <c r="AG25"/>
  <c r="AH24"/>
  <c r="AG24"/>
  <c r="AF24"/>
  <c r="AI24" s="1"/>
  <c r="AH23"/>
  <c r="AG23"/>
  <c r="AF23"/>
  <c r="AI23" s="1"/>
  <c r="AH22"/>
  <c r="AG22"/>
  <c r="AF22"/>
  <c r="AI22" s="1"/>
  <c r="AH21"/>
  <c r="AG21"/>
  <c r="AF21"/>
  <c r="AI21" s="1"/>
  <c r="AH19"/>
  <c r="AG19"/>
  <c r="AF19"/>
  <c r="AI19" s="1"/>
  <c r="AH17"/>
  <c r="AG17"/>
  <c r="AF17"/>
  <c r="AI17" s="1"/>
  <c r="AH16"/>
  <c r="AG16"/>
  <c r="AF16"/>
  <c r="AI16" s="1"/>
  <c r="AH18"/>
  <c r="AG18"/>
  <c r="AF18"/>
  <c r="AI18" s="1"/>
  <c r="AH15"/>
  <c r="AG15"/>
  <c r="AF15"/>
  <c r="AI15" s="1"/>
  <c r="AH20"/>
  <c r="AG20"/>
  <c r="AF20"/>
  <c r="AI20" s="1"/>
  <c r="AH14"/>
  <c r="AG14"/>
  <c r="AF14"/>
  <c r="AI14" s="1"/>
  <c r="AH13"/>
  <c r="AG13"/>
  <c r="AF13"/>
  <c r="AI13" s="1"/>
  <c r="AH12"/>
  <c r="AG12"/>
  <c r="AF12"/>
  <c r="AI12" s="1"/>
  <c r="AH11"/>
  <c r="AG11"/>
  <c r="AF11"/>
  <c r="AI11" s="1"/>
  <c r="AH10"/>
  <c r="AG10"/>
  <c r="AF10"/>
  <c r="AI10" s="1"/>
  <c r="AH9"/>
  <c r="AG9"/>
  <c r="AF9"/>
  <c r="AI9" s="1"/>
  <c r="AH8"/>
  <c r="AG8"/>
  <c r="AF8"/>
  <c r="AI8" s="1"/>
  <c r="AH7"/>
  <c r="AG7"/>
  <c r="AF7"/>
  <c r="AI7" s="1"/>
  <c r="AH6"/>
  <c r="AG6"/>
  <c r="AF6"/>
  <c r="AI6" s="1"/>
  <c r="AH5"/>
  <c r="AG5"/>
  <c r="AF5"/>
  <c r="AI5" s="1"/>
  <c r="AH4"/>
  <c r="AG4"/>
  <c r="AF4"/>
  <c r="AI4" s="1"/>
</calcChain>
</file>

<file path=xl/sharedStrings.xml><?xml version="1.0" encoding="utf-8"?>
<sst xmlns="http://schemas.openxmlformats.org/spreadsheetml/2006/main" count="573" uniqueCount="267">
  <si>
    <t>Ordre</t>
  </si>
  <si>
    <t>Nom</t>
  </si>
  <si>
    <t>Prénom</t>
  </si>
  <si>
    <t>Nom de jeune fille</t>
  </si>
  <si>
    <t>Date de naissance</t>
  </si>
  <si>
    <t>Lieu de naissance</t>
  </si>
  <si>
    <t>Nationalité</t>
  </si>
  <si>
    <t>Sexe</t>
  </si>
  <si>
    <t>Adresse complète</t>
  </si>
  <si>
    <t>Pays</t>
  </si>
  <si>
    <t>Gouvernorat</t>
  </si>
  <si>
    <t>Ville</t>
  </si>
  <si>
    <t>Code postal</t>
  </si>
  <si>
    <t>Téléphone</t>
  </si>
  <si>
    <t>Adresse e-mail</t>
  </si>
  <si>
    <t>Année du Bac</t>
  </si>
  <si>
    <t>Mention du bac</t>
  </si>
  <si>
    <t xml:space="preserve">Année d´obtention du diplôme </t>
  </si>
  <si>
    <t>Année Univ. 1</t>
  </si>
  <si>
    <t>Moyenne 1</t>
  </si>
  <si>
    <t>Session 1</t>
  </si>
  <si>
    <t>Année Univ. 2</t>
  </si>
  <si>
    <t>Moyenne 2</t>
  </si>
  <si>
    <t>Session 2</t>
  </si>
  <si>
    <t>Année Univ. 3</t>
  </si>
  <si>
    <t>Moyenne 3</t>
  </si>
  <si>
    <t>Session 3</t>
  </si>
  <si>
    <t>Année Univ. 4</t>
  </si>
  <si>
    <t>Moyenne 4</t>
  </si>
  <si>
    <t>Total des redoublements</t>
  </si>
  <si>
    <t>Choix 1</t>
  </si>
  <si>
    <t>Choix 2</t>
  </si>
  <si>
    <t>Tunisienne</t>
  </si>
  <si>
    <t>Féminin</t>
  </si>
  <si>
    <t xml:space="preserve"> Tunisie </t>
  </si>
  <si>
    <t>sfax</t>
  </si>
  <si>
    <t>Sfax</t>
  </si>
  <si>
    <t>Passable</t>
  </si>
  <si>
    <t>2013-2014</t>
  </si>
  <si>
    <t>2014-2015</t>
  </si>
  <si>
    <t>2015-2016</t>
  </si>
  <si>
    <t>Mastère de recherche anglais : Linguistique</t>
  </si>
  <si>
    <t>Mastère professionnelle en Anglais de communication</t>
  </si>
  <si>
    <t>Masculin</t>
  </si>
  <si>
    <t>monastir</t>
  </si>
  <si>
    <t>2009-2010</t>
  </si>
  <si>
    <t>2010-2011</t>
  </si>
  <si>
    <t>2011-2012</t>
  </si>
  <si>
    <t>Mastère de recherche anglais : littérature</t>
  </si>
  <si>
    <t>2012-2013</t>
  </si>
  <si>
    <t>Mastère professionnelle Tourisme et patrimoine</t>
  </si>
  <si>
    <t>0000-00-00 00:00:00</t>
  </si>
  <si>
    <t>Agrégation :anglais</t>
  </si>
  <si>
    <t>Assez bien</t>
  </si>
  <si>
    <t>sidi Bouzid</t>
  </si>
  <si>
    <t>Jihen</t>
  </si>
  <si>
    <t>abbess</t>
  </si>
  <si>
    <t>rim</t>
  </si>
  <si>
    <t>1993-08-30</t>
  </si>
  <si>
    <t xml:space="preserve">Sfax </t>
  </si>
  <si>
    <t>Cité jardin Djebeniana</t>
  </si>
  <si>
    <t>Djebeniana</t>
  </si>
  <si>
    <t>abbessrim@outlook.fr</t>
  </si>
  <si>
    <t>Mastère professionnelle Cross-media</t>
  </si>
  <si>
    <t>sousse</t>
  </si>
  <si>
    <t>Bien</t>
  </si>
  <si>
    <t>2008-2009</t>
  </si>
  <si>
    <t>SFAX</t>
  </si>
  <si>
    <t>Sousse</t>
  </si>
  <si>
    <t>sidi bouzid</t>
  </si>
  <si>
    <t>Tunis</t>
  </si>
  <si>
    <t>Kasserine</t>
  </si>
  <si>
    <t>gafsa</t>
  </si>
  <si>
    <t>zaatouri</t>
  </si>
  <si>
    <t>Balsam</t>
  </si>
  <si>
    <t>1993-09-08</t>
  </si>
  <si>
    <t>Kebili</t>
  </si>
  <si>
    <t xml:space="preserve">424 Cite SNIT Sidi boulbaba </t>
  </si>
  <si>
    <t>gabès</t>
  </si>
  <si>
    <t>Gabes</t>
  </si>
  <si>
    <t>balsam_zaatouri@yahoo.fr</t>
  </si>
  <si>
    <t>Salah</t>
  </si>
  <si>
    <t>Tej</t>
  </si>
  <si>
    <t>1990-04-26</t>
  </si>
  <si>
    <t>Gafsa</t>
  </si>
  <si>
    <t>Mohamed Tej, mécanique générale , rue sidi Bouyahya, Gafsa, 2100.</t>
  </si>
  <si>
    <t>Angelnour11@hotmail.com</t>
  </si>
  <si>
    <t>Wiem</t>
  </si>
  <si>
    <t>Turki</t>
  </si>
  <si>
    <t xml:space="preserve">Khaled </t>
  </si>
  <si>
    <t>1992-01-27</t>
  </si>
  <si>
    <t>Route Tunis km 1 Moulinville sfax</t>
  </si>
  <si>
    <t>turki_125@live.fr</t>
  </si>
  <si>
    <t>Manai</t>
  </si>
  <si>
    <t>Achraf</t>
  </si>
  <si>
    <t>2016-07-20</t>
  </si>
  <si>
    <t>Imm. Chaker - Cité El Khalij - Route Sidi Mansour km 5</t>
  </si>
  <si>
    <t>mn.achr7@gmail.com</t>
  </si>
  <si>
    <t>Louati</t>
  </si>
  <si>
    <t>2007-2008</t>
  </si>
  <si>
    <t>sbiha</t>
  </si>
  <si>
    <t>ines</t>
  </si>
  <si>
    <t>2016-07-14</t>
  </si>
  <si>
    <t>tunis</t>
  </si>
  <si>
    <t>cité enour rue d'aeoprot km4</t>
  </si>
  <si>
    <t>inessbiha@gmail.com</t>
  </si>
  <si>
    <t>jihen</t>
  </si>
  <si>
    <t>Ouled Ameur</t>
  </si>
  <si>
    <t>Rim</t>
  </si>
  <si>
    <t>1994-01-20</t>
  </si>
  <si>
    <t>Medenine</t>
  </si>
  <si>
    <t>32 rue alala fessi montfleury</t>
  </si>
  <si>
    <t>rim.bn.ameur@gmail.com</t>
  </si>
  <si>
    <t>Nouri</t>
  </si>
  <si>
    <t>1994-04-20</t>
  </si>
  <si>
    <t xml:space="preserve">Bizerte </t>
  </si>
  <si>
    <t>cité kodia, el balas el ghali chez chrifa magroum, Bizerte 7000</t>
  </si>
  <si>
    <t>bizerte</t>
  </si>
  <si>
    <t>nouriwiem2@gmail.com</t>
  </si>
  <si>
    <t>Wissem</t>
  </si>
  <si>
    <t>Smida</t>
  </si>
  <si>
    <t>1994-08-24</t>
  </si>
  <si>
    <t>Rue 1er Juin - Centre Integré de la Jeunesse et de l'Enfance - Sousse</t>
  </si>
  <si>
    <t>en.wissem.smida@gmail.com</t>
  </si>
  <si>
    <t>2002-2003</t>
  </si>
  <si>
    <t>marwa</t>
  </si>
  <si>
    <t>jlidi</t>
  </si>
  <si>
    <t>1989-10-22</t>
  </si>
  <si>
    <t>ROUTE LAEREPORT KM4.5 cite nacim</t>
  </si>
  <si>
    <t>marwajlidi25@gmail.com</t>
  </si>
  <si>
    <t>jarboui</t>
  </si>
  <si>
    <t>Agrebi</t>
  </si>
  <si>
    <t>Nourchène</t>
  </si>
  <si>
    <t>1994-02-15</t>
  </si>
  <si>
    <t xml:space="preserve">طريق منزل شاكر كم 1.5 بورة سلام نهج الإسراء عدد 478 </t>
  </si>
  <si>
    <t>agrebi.nourah@gmail.com</t>
  </si>
  <si>
    <t>gabes</t>
  </si>
  <si>
    <t>2006-2007</t>
  </si>
  <si>
    <t>2004-2005</t>
  </si>
  <si>
    <t>2005-2006</t>
  </si>
  <si>
    <t>2003-2004</t>
  </si>
  <si>
    <t>2016-07-17 18:21:10</t>
  </si>
  <si>
    <t>Rekik</t>
  </si>
  <si>
    <t xml:space="preserve">Imen </t>
  </si>
  <si>
    <t>1994-12-26</t>
  </si>
  <si>
    <t>Big ville Rue Aziza Othmena N°20</t>
  </si>
  <si>
    <t>imenr110@gmail.com</t>
  </si>
  <si>
    <t>la manouba</t>
  </si>
  <si>
    <t>hamdi</t>
  </si>
  <si>
    <t>1985-08-26</t>
  </si>
  <si>
    <t>route mahdia km 8.5 kassas bouali 3054 merkez sebii, sekit deyer, sfax</t>
  </si>
  <si>
    <t>sekit deyer</t>
  </si>
  <si>
    <t>hamdi.jarboui@laposte.net</t>
  </si>
  <si>
    <t>tebourbi</t>
  </si>
  <si>
    <t>lamia</t>
  </si>
  <si>
    <t>1986-03-04</t>
  </si>
  <si>
    <t xml:space="preserve">rout saltania k 2 </t>
  </si>
  <si>
    <t>ttebourbi@yahoo.fr</t>
  </si>
  <si>
    <t>Yahyaoui</t>
  </si>
  <si>
    <t>Hassen</t>
  </si>
  <si>
    <t>1972-09-24</t>
  </si>
  <si>
    <t>113 Cite Hached 1 Mtorresh plage</t>
  </si>
  <si>
    <t>hassanlaz@ymail.com</t>
  </si>
  <si>
    <t>1991-1992</t>
  </si>
  <si>
    <t>1993-1994</t>
  </si>
  <si>
    <t>1994-1995</t>
  </si>
  <si>
    <t>1995-1996</t>
  </si>
  <si>
    <t>amel</t>
  </si>
  <si>
    <t>1983-10-30</t>
  </si>
  <si>
    <t>R. Menzel Chaker km6 Sfax 3076 boite n° 66</t>
  </si>
  <si>
    <t>insofte@yahoo.fr</t>
  </si>
  <si>
    <t>Harrabi</t>
  </si>
  <si>
    <t>Raja</t>
  </si>
  <si>
    <t xml:space="preserve">Harrabi </t>
  </si>
  <si>
    <t>1993-07-13</t>
  </si>
  <si>
    <t>Route de GAbes km 6 sfax</t>
  </si>
  <si>
    <t>Raja.Harrabi.93@Gmail.com</t>
  </si>
  <si>
    <t>chihaoui</t>
  </si>
  <si>
    <t>1994-11-27</t>
  </si>
  <si>
    <t>cooperative om laadam 2 sidi bouzid 9111</t>
  </si>
  <si>
    <t xml:space="preserve">sidi bouzid </t>
  </si>
  <si>
    <t>namoulach.26@gmail.com</t>
  </si>
  <si>
    <t>jarraya</t>
  </si>
  <si>
    <t>yasmine</t>
  </si>
  <si>
    <t xml:space="preserve">jarraya </t>
  </si>
  <si>
    <t>1994-12-30</t>
  </si>
  <si>
    <t xml:space="preserve">Route Mahdia km5 </t>
  </si>
  <si>
    <t>yasminejarraya77@gmail.com</t>
  </si>
  <si>
    <t>wiem</t>
  </si>
  <si>
    <t>1993-07-11</t>
  </si>
  <si>
    <t>gremda klm 7.5 markez sahnoun avenue mohamed yaich bouzayen , moncef dammak</t>
  </si>
  <si>
    <t>wiemjoe8@gmail.com</t>
  </si>
  <si>
    <t>Ghribi</t>
  </si>
  <si>
    <t>Samar</t>
  </si>
  <si>
    <t>samar ghribi</t>
  </si>
  <si>
    <t>1994-12-10</t>
  </si>
  <si>
    <t>Route Tunis km 23 Ghraba</t>
  </si>
  <si>
    <t>samar.ghribi@gmail.com</t>
  </si>
  <si>
    <t>1995-01-08</t>
  </si>
  <si>
    <t>-</t>
  </si>
  <si>
    <t>dammak</t>
  </si>
  <si>
    <t>dhouha</t>
  </si>
  <si>
    <t>1994-09-10</t>
  </si>
  <si>
    <t>route el ain km 7 markaz dammak</t>
  </si>
  <si>
    <t>dhouhadammak@gmail.com</t>
  </si>
  <si>
    <t>jihene</t>
  </si>
  <si>
    <t>kachouti</t>
  </si>
  <si>
    <t>1993-01-09</t>
  </si>
  <si>
    <t>tunis la manouba oued elil bejaoua 1</t>
  </si>
  <si>
    <t>jihenekachouti15@gmail.com</t>
  </si>
  <si>
    <t>Khalaf</t>
  </si>
  <si>
    <t>Rania</t>
  </si>
  <si>
    <t>Rue Imem Abou Hanifa / Akouda _ Sousse</t>
  </si>
  <si>
    <t>Akouda</t>
  </si>
  <si>
    <t>Rania21.khalaf@gmail.com</t>
  </si>
  <si>
    <t>Ben Farhat</t>
  </si>
  <si>
    <t>Aicha</t>
  </si>
  <si>
    <t>1993-10-11</t>
  </si>
  <si>
    <t>Route l'ain km 6  Markez Ben Halima</t>
  </si>
  <si>
    <t>Benfarhat.aicha2@gmail.com</t>
  </si>
  <si>
    <t>Eddahech</t>
  </si>
  <si>
    <t>Muhammad</t>
  </si>
  <si>
    <t>1994-02-16</t>
  </si>
  <si>
    <t>Sidi mansour km 5.5 ekalij 194</t>
  </si>
  <si>
    <t>muhammad9dahech@gmail.com</t>
  </si>
  <si>
    <t>Ahmad</t>
  </si>
  <si>
    <t>Chaffi</t>
  </si>
  <si>
    <t>aucun</t>
  </si>
  <si>
    <t>1994-02-01</t>
  </si>
  <si>
    <t>Rue Ali Belahwen N°3 Hencha 3010</t>
  </si>
  <si>
    <t>Hencha</t>
  </si>
  <si>
    <t>ahmadchaffei@gmail.com</t>
  </si>
  <si>
    <t>louati</t>
  </si>
  <si>
    <t>jihen louati</t>
  </si>
  <si>
    <t>1995-02-18</t>
  </si>
  <si>
    <t>568 rue farhat hached, Gremda Sfax.</t>
  </si>
  <si>
    <t>jihenlouati552@gmail.com</t>
  </si>
  <si>
    <t xml:space="preserve">karama </t>
  </si>
  <si>
    <t xml:space="preserve">habli </t>
  </si>
  <si>
    <t>1994-09-01</t>
  </si>
  <si>
    <t>Rue de Tunis km 6, Impass al Groubi</t>
  </si>
  <si>
    <t xml:space="preserve">sekiet ezzit </t>
  </si>
  <si>
    <t>karama.hablii@gmail.com</t>
  </si>
  <si>
    <t>Ben Aziza</t>
  </si>
  <si>
    <t>Noura</t>
  </si>
  <si>
    <t>1992-11-28</t>
  </si>
  <si>
    <t>Moknine</t>
  </si>
  <si>
    <t>58 rue Ibn Khaldoun Moknine 5050</t>
  </si>
  <si>
    <t>Noura_benaziza@yahoo.fr</t>
  </si>
  <si>
    <t>Bonus</t>
  </si>
  <si>
    <t>Malus</t>
  </si>
  <si>
    <t>MOYEN. GEN</t>
  </si>
  <si>
    <t xml:space="preserve">N° C.I.N. </t>
  </si>
  <si>
    <t>Coordinatrice: ABID Nadia</t>
  </si>
  <si>
    <t xml:space="preserve">القائمة النهائية للطلبة المقبولين في الماجستير المهني:انقليزية ﺍﻹﺗﺼﺎﻝ </t>
  </si>
  <si>
    <t xml:space="preserve"> Liste final des Etudiants Acceptées en MP en Anglais de Communication </t>
  </si>
  <si>
    <t>Doyen: BEN AYED Mohamed</t>
  </si>
  <si>
    <t>08805469</t>
  </si>
  <si>
    <t>09186392</t>
  </si>
  <si>
    <t>04832976</t>
  </si>
  <si>
    <t>08809109</t>
  </si>
  <si>
    <t>08863618</t>
  </si>
  <si>
    <t>08189009</t>
  </si>
  <si>
    <t>09957565</t>
  </si>
  <si>
    <t>02770041</t>
  </si>
  <si>
    <t>04936676</t>
  </si>
  <si>
    <t>06941550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</si>
</sst>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</font>
    <font>
      <b/>
      <sz val="14"/>
      <color rgb="FF000000"/>
      <name val="Traditional Arabic"/>
      <family val="1"/>
    </font>
    <font>
      <sz val="11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Traditional Arabic"/>
      <family val="1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5" borderId="1" xfId="0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2" fontId="0" fillId="5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5" borderId="1" xfId="0" applyNumberFormat="1" applyFill="1" applyBorder="1" applyAlignment="1">
      <alignment horizontal="center" vertical="center" wrapText="1"/>
    </xf>
    <xf numFmtId="49" fontId="0" fillId="5" borderId="1" xfId="0" applyNumberFormat="1" applyFill="1" applyBorder="1" applyAlignment="1">
      <alignment horizontal="center" vertical="center"/>
    </xf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6" fillId="5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readingOrder="1"/>
    </xf>
    <xf numFmtId="0" fontId="3" fillId="0" borderId="0" xfId="0" applyFont="1" applyBorder="1" applyAlignment="1">
      <alignment horizontal="center" vertical="center" readingOrder="1"/>
    </xf>
    <xf numFmtId="0" fontId="0" fillId="0" borderId="0" xfId="0" applyAlignment="1"/>
    <xf numFmtId="0" fontId="1" fillId="0" borderId="0" xfId="0" applyFont="1" applyAlignment="1">
      <alignment horizontal="center" vertical="center" readingOrder="2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6"/>
  <sheetViews>
    <sheetView tabSelected="1" topLeftCell="A19" workbookViewId="0">
      <selection activeCell="AS8" sqref="AS8"/>
    </sheetView>
  </sheetViews>
  <sheetFormatPr baseColWidth="10" defaultRowHeight="15"/>
  <cols>
    <col min="1" max="1" width="8.28515625" customWidth="1"/>
    <col min="2" max="2" width="16.140625" style="20" customWidth="1"/>
    <col min="3" max="3" width="23.5703125" customWidth="1"/>
    <col min="4" max="4" width="25.85546875" customWidth="1"/>
    <col min="5" max="42" width="0" hidden="1" customWidth="1"/>
  </cols>
  <sheetData>
    <row r="1" spans="1:43" ht="73.5" customHeight="1">
      <c r="A1" s="25" t="s">
        <v>254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</row>
    <row r="2" spans="1:43" ht="73.5" customHeight="1">
      <c r="A2" s="22" t="s">
        <v>255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4"/>
      <c r="AK2" s="24"/>
      <c r="AL2" s="24"/>
      <c r="AM2" s="24"/>
      <c r="AN2" s="24"/>
      <c r="AO2" s="24"/>
      <c r="AP2" s="24"/>
      <c r="AQ2" s="24"/>
    </row>
    <row r="3" spans="1:43" s="12" customFormat="1" ht="44.25" customHeight="1">
      <c r="A3" s="8" t="s">
        <v>0</v>
      </c>
      <c r="B3" s="17" t="s">
        <v>252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  <c r="Q3" s="8" t="s">
        <v>15</v>
      </c>
      <c r="R3" s="8" t="s">
        <v>16</v>
      </c>
      <c r="S3" s="8" t="s">
        <v>17</v>
      </c>
      <c r="T3" s="8" t="s">
        <v>18</v>
      </c>
      <c r="U3" s="8" t="s">
        <v>19</v>
      </c>
      <c r="V3" s="8" t="s">
        <v>20</v>
      </c>
      <c r="W3" s="8" t="s">
        <v>21</v>
      </c>
      <c r="X3" s="8" t="s">
        <v>22</v>
      </c>
      <c r="Y3" s="8" t="s">
        <v>23</v>
      </c>
      <c r="Z3" s="8" t="s">
        <v>24</v>
      </c>
      <c r="AA3" s="8" t="s">
        <v>25</v>
      </c>
      <c r="AB3" s="8" t="s">
        <v>26</v>
      </c>
      <c r="AC3" s="8" t="s">
        <v>27</v>
      </c>
      <c r="AD3" s="8" t="s">
        <v>28</v>
      </c>
      <c r="AE3" s="8"/>
      <c r="AF3" s="8" t="s">
        <v>29</v>
      </c>
      <c r="AG3" s="9" t="s">
        <v>251</v>
      </c>
      <c r="AH3" s="9" t="s">
        <v>249</v>
      </c>
      <c r="AI3" s="9" t="s">
        <v>250</v>
      </c>
      <c r="AJ3" s="10" t="s">
        <v>30</v>
      </c>
      <c r="AK3" s="10" t="s">
        <v>31</v>
      </c>
      <c r="AL3" s="10"/>
      <c r="AM3" s="10"/>
      <c r="AN3" s="10"/>
      <c r="AO3" s="11"/>
      <c r="AP3" s="11"/>
    </row>
    <row r="4" spans="1:43" s="5" customFormat="1" ht="26.25" customHeight="1">
      <c r="A4" s="1">
        <v>1</v>
      </c>
      <c r="B4" s="18">
        <v>11051565</v>
      </c>
      <c r="C4" s="1" t="s">
        <v>200</v>
      </c>
      <c r="D4" s="1" t="s">
        <v>201</v>
      </c>
      <c r="E4" s="1" t="s">
        <v>200</v>
      </c>
      <c r="F4" s="1" t="s">
        <v>202</v>
      </c>
      <c r="G4" s="1" t="s">
        <v>35</v>
      </c>
      <c r="H4" s="1" t="s">
        <v>32</v>
      </c>
      <c r="I4" s="1" t="s">
        <v>33</v>
      </c>
      <c r="J4" s="1" t="s">
        <v>203</v>
      </c>
      <c r="K4" s="1" t="s">
        <v>34</v>
      </c>
      <c r="L4" s="1" t="s">
        <v>35</v>
      </c>
      <c r="M4" s="1" t="s">
        <v>35</v>
      </c>
      <c r="N4" s="1">
        <v>3042</v>
      </c>
      <c r="O4" s="1">
        <v>24464254</v>
      </c>
      <c r="P4" s="1" t="s">
        <v>204</v>
      </c>
      <c r="Q4" s="1">
        <v>2013</v>
      </c>
      <c r="R4" s="1" t="s">
        <v>37</v>
      </c>
      <c r="S4" s="1">
        <v>2016</v>
      </c>
      <c r="T4" s="1" t="s">
        <v>38</v>
      </c>
      <c r="U4" s="1">
        <v>11.82</v>
      </c>
      <c r="V4" s="1">
        <v>1</v>
      </c>
      <c r="W4" s="1" t="s">
        <v>39</v>
      </c>
      <c r="X4" s="1">
        <v>12.35</v>
      </c>
      <c r="Y4" s="1">
        <v>1</v>
      </c>
      <c r="Z4" s="1" t="s">
        <v>40</v>
      </c>
      <c r="AA4" s="1">
        <v>12.88</v>
      </c>
      <c r="AB4" s="1">
        <v>1</v>
      </c>
      <c r="AC4" s="1"/>
      <c r="AD4" s="1"/>
      <c r="AE4" s="1"/>
      <c r="AF4" s="1">
        <f t="shared" ref="AF4:AF24" si="0">SUM(S4-Q4)-3</f>
        <v>0</v>
      </c>
      <c r="AG4" s="2">
        <f t="shared" ref="AG4:AG25" si="1">SUM(U4+X4+AA4)/3</f>
        <v>12.350000000000001</v>
      </c>
      <c r="AH4" s="2">
        <f t="shared" ref="AH4:AH25" si="2">SUM(V4+Y4+AB4)*0.25</f>
        <v>0.75</v>
      </c>
      <c r="AI4" s="2">
        <f t="shared" ref="AI4:AI33" si="3">SUM(AF4)*0.5</f>
        <v>0</v>
      </c>
      <c r="AJ4" s="3" t="s">
        <v>42</v>
      </c>
      <c r="AK4" s="3" t="s">
        <v>48</v>
      </c>
      <c r="AL4" s="3"/>
      <c r="AM4" s="3"/>
      <c r="AN4" s="3"/>
      <c r="AO4" s="4"/>
      <c r="AP4" s="4"/>
    </row>
    <row r="5" spans="1:43" s="5" customFormat="1" ht="26.25" customHeight="1">
      <c r="A5" s="1">
        <v>2</v>
      </c>
      <c r="B5" s="21" t="s">
        <v>257</v>
      </c>
      <c r="C5" s="1" t="s">
        <v>153</v>
      </c>
      <c r="D5" s="1" t="s">
        <v>154</v>
      </c>
      <c r="E5" s="1" t="s">
        <v>154</v>
      </c>
      <c r="F5" s="1" t="s">
        <v>155</v>
      </c>
      <c r="G5" s="1" t="s">
        <v>35</v>
      </c>
      <c r="H5" s="1" t="s">
        <v>32</v>
      </c>
      <c r="I5" s="1" t="s">
        <v>33</v>
      </c>
      <c r="J5" s="1" t="s">
        <v>156</v>
      </c>
      <c r="K5" s="1" t="s">
        <v>34</v>
      </c>
      <c r="L5" s="1" t="s">
        <v>35</v>
      </c>
      <c r="M5" s="1" t="s">
        <v>35</v>
      </c>
      <c r="N5" s="1">
        <v>3015</v>
      </c>
      <c r="O5" s="1">
        <v>52418971</v>
      </c>
      <c r="P5" s="1" t="s">
        <v>157</v>
      </c>
      <c r="Q5" s="1">
        <v>2005</v>
      </c>
      <c r="R5" s="1" t="s">
        <v>53</v>
      </c>
      <c r="S5" s="1">
        <v>2008</v>
      </c>
      <c r="T5" s="1" t="s">
        <v>139</v>
      </c>
      <c r="U5" s="1">
        <v>11.66</v>
      </c>
      <c r="V5" s="1">
        <v>1</v>
      </c>
      <c r="W5" s="1" t="s">
        <v>137</v>
      </c>
      <c r="X5" s="1">
        <v>11.73</v>
      </c>
      <c r="Y5" s="1">
        <v>1</v>
      </c>
      <c r="Z5" s="1" t="s">
        <v>99</v>
      </c>
      <c r="AA5" s="1">
        <v>13.31</v>
      </c>
      <c r="AB5" s="1">
        <v>1</v>
      </c>
      <c r="AC5" s="1"/>
      <c r="AD5" s="1"/>
      <c r="AE5" s="1"/>
      <c r="AF5" s="1">
        <f t="shared" si="0"/>
        <v>0</v>
      </c>
      <c r="AG5" s="2">
        <f t="shared" si="1"/>
        <v>12.233333333333334</v>
      </c>
      <c r="AH5" s="2">
        <f t="shared" si="2"/>
        <v>0.75</v>
      </c>
      <c r="AI5" s="2">
        <f t="shared" si="3"/>
        <v>0</v>
      </c>
      <c r="AJ5" s="3" t="s">
        <v>42</v>
      </c>
      <c r="AK5" s="3" t="s">
        <v>48</v>
      </c>
      <c r="AL5" s="3"/>
      <c r="AM5" s="3"/>
      <c r="AN5" s="3"/>
      <c r="AO5" s="4"/>
      <c r="AP5" s="4"/>
    </row>
    <row r="6" spans="1:43" s="5" customFormat="1" ht="26.25" customHeight="1">
      <c r="A6" s="1">
        <v>3</v>
      </c>
      <c r="B6" s="18">
        <v>11373610</v>
      </c>
      <c r="C6" s="1" t="s">
        <v>113</v>
      </c>
      <c r="D6" s="1" t="s">
        <v>87</v>
      </c>
      <c r="E6" s="1"/>
      <c r="F6" s="1" t="s">
        <v>114</v>
      </c>
      <c r="G6" s="1" t="s">
        <v>115</v>
      </c>
      <c r="H6" s="1" t="s">
        <v>32</v>
      </c>
      <c r="I6" s="1" t="s">
        <v>33</v>
      </c>
      <c r="J6" s="1" t="s">
        <v>116</v>
      </c>
      <c r="K6" s="1" t="s">
        <v>34</v>
      </c>
      <c r="L6" s="1" t="s">
        <v>117</v>
      </c>
      <c r="M6" s="1" t="s">
        <v>115</v>
      </c>
      <c r="N6" s="1">
        <v>7000</v>
      </c>
      <c r="O6" s="1">
        <v>25725603</v>
      </c>
      <c r="P6" s="1" t="s">
        <v>118</v>
      </c>
      <c r="Q6" s="1">
        <v>2013</v>
      </c>
      <c r="R6" s="1" t="s">
        <v>37</v>
      </c>
      <c r="S6" s="1">
        <v>2016</v>
      </c>
      <c r="T6" s="1" t="s">
        <v>38</v>
      </c>
      <c r="U6" s="1">
        <v>11.84</v>
      </c>
      <c r="V6" s="1">
        <v>1</v>
      </c>
      <c r="W6" s="1" t="s">
        <v>39</v>
      </c>
      <c r="X6" s="1">
        <v>11.99</v>
      </c>
      <c r="Y6" s="1">
        <v>1</v>
      </c>
      <c r="Z6" s="1" t="s">
        <v>40</v>
      </c>
      <c r="AA6" s="1">
        <v>12.47</v>
      </c>
      <c r="AB6" s="1">
        <v>1</v>
      </c>
      <c r="AC6" s="1"/>
      <c r="AD6" s="1"/>
      <c r="AE6" s="1"/>
      <c r="AF6" s="1">
        <f t="shared" si="0"/>
        <v>0</v>
      </c>
      <c r="AG6" s="2">
        <f t="shared" si="1"/>
        <v>12.1</v>
      </c>
      <c r="AH6" s="2">
        <f t="shared" si="2"/>
        <v>0.75</v>
      </c>
      <c r="AI6" s="2">
        <f t="shared" si="3"/>
        <v>0</v>
      </c>
      <c r="AJ6" s="3" t="s">
        <v>42</v>
      </c>
      <c r="AK6" s="3"/>
      <c r="AL6" s="3"/>
      <c r="AM6" s="3"/>
      <c r="AN6" s="3"/>
      <c r="AO6" s="4"/>
      <c r="AP6" s="4"/>
    </row>
    <row r="7" spans="1:43" s="5" customFormat="1" ht="26.25" customHeight="1">
      <c r="A7" s="1">
        <v>4</v>
      </c>
      <c r="B7" s="18">
        <v>14240101</v>
      </c>
      <c r="C7" s="1" t="s">
        <v>177</v>
      </c>
      <c r="D7" s="1" t="s">
        <v>167</v>
      </c>
      <c r="E7" s="1"/>
      <c r="F7" s="1" t="s">
        <v>178</v>
      </c>
      <c r="G7" s="1" t="s">
        <v>69</v>
      </c>
      <c r="H7" s="1" t="s">
        <v>32</v>
      </c>
      <c r="I7" s="1" t="s">
        <v>33</v>
      </c>
      <c r="J7" s="1" t="s">
        <v>179</v>
      </c>
      <c r="K7" s="1" t="s">
        <v>34</v>
      </c>
      <c r="L7" s="1" t="s">
        <v>54</v>
      </c>
      <c r="M7" s="1" t="s">
        <v>180</v>
      </c>
      <c r="N7" s="1">
        <v>9100</v>
      </c>
      <c r="O7" s="1">
        <v>50370085</v>
      </c>
      <c r="P7" s="1" t="s">
        <v>181</v>
      </c>
      <c r="Q7" s="1">
        <v>2013</v>
      </c>
      <c r="R7" s="1" t="s">
        <v>37</v>
      </c>
      <c r="S7" s="1">
        <v>2016</v>
      </c>
      <c r="T7" s="1" t="s">
        <v>38</v>
      </c>
      <c r="U7" s="1">
        <v>11.51</v>
      </c>
      <c r="V7" s="1">
        <v>1</v>
      </c>
      <c r="W7" s="1" t="s">
        <v>39</v>
      </c>
      <c r="X7" s="1">
        <v>12</v>
      </c>
      <c r="Y7" s="1">
        <v>1</v>
      </c>
      <c r="Z7" s="1" t="s">
        <v>40</v>
      </c>
      <c r="AA7" s="1">
        <v>12.51</v>
      </c>
      <c r="AB7" s="1">
        <v>1</v>
      </c>
      <c r="AC7" s="1"/>
      <c r="AD7" s="1"/>
      <c r="AE7" s="1"/>
      <c r="AF7" s="1">
        <f t="shared" si="0"/>
        <v>0</v>
      </c>
      <c r="AG7" s="2">
        <f t="shared" si="1"/>
        <v>12.006666666666666</v>
      </c>
      <c r="AH7" s="2">
        <f t="shared" si="2"/>
        <v>0.75</v>
      </c>
      <c r="AI7" s="2">
        <f t="shared" si="3"/>
        <v>0</v>
      </c>
      <c r="AJ7" s="3" t="s">
        <v>42</v>
      </c>
      <c r="AK7" s="3" t="s">
        <v>63</v>
      </c>
      <c r="AL7" s="3"/>
      <c r="AM7" s="3"/>
      <c r="AN7" s="3"/>
      <c r="AO7" s="4"/>
      <c r="AP7" s="4"/>
    </row>
    <row r="8" spans="1:43" s="5" customFormat="1" ht="26.25" customHeight="1">
      <c r="A8" s="1">
        <v>5</v>
      </c>
      <c r="B8" s="18">
        <v>11040779</v>
      </c>
      <c r="C8" s="1" t="s">
        <v>192</v>
      </c>
      <c r="D8" s="1" t="s">
        <v>193</v>
      </c>
      <c r="E8" s="1" t="s">
        <v>194</v>
      </c>
      <c r="F8" s="1" t="s">
        <v>195</v>
      </c>
      <c r="G8" s="1" t="s">
        <v>36</v>
      </c>
      <c r="H8" s="1" t="s">
        <v>32</v>
      </c>
      <c r="I8" s="1" t="s">
        <v>33</v>
      </c>
      <c r="J8" s="1" t="s">
        <v>196</v>
      </c>
      <c r="K8" s="1" t="s">
        <v>34</v>
      </c>
      <c r="L8" s="1" t="s">
        <v>35</v>
      </c>
      <c r="M8" s="1" t="s">
        <v>35</v>
      </c>
      <c r="N8" s="1">
        <v>3043</v>
      </c>
      <c r="O8" s="1">
        <v>52933750</v>
      </c>
      <c r="P8" s="1" t="s">
        <v>197</v>
      </c>
      <c r="Q8" s="1">
        <v>2013</v>
      </c>
      <c r="R8" s="1" t="s">
        <v>37</v>
      </c>
      <c r="S8" s="1">
        <v>2016</v>
      </c>
      <c r="T8" s="1" t="s">
        <v>38</v>
      </c>
      <c r="U8" s="1">
        <v>11.18</v>
      </c>
      <c r="V8" s="1">
        <v>1</v>
      </c>
      <c r="W8" s="1" t="s">
        <v>39</v>
      </c>
      <c r="X8" s="1">
        <v>12.23</v>
      </c>
      <c r="Y8" s="1">
        <v>1</v>
      </c>
      <c r="Z8" s="1" t="s">
        <v>40</v>
      </c>
      <c r="AA8" s="1">
        <v>12.11</v>
      </c>
      <c r="AB8" s="1">
        <v>1</v>
      </c>
      <c r="AC8" s="1"/>
      <c r="AD8" s="1"/>
      <c r="AE8" s="1"/>
      <c r="AF8" s="1">
        <f t="shared" si="0"/>
        <v>0</v>
      </c>
      <c r="AG8" s="2">
        <f t="shared" si="1"/>
        <v>11.839999999999998</v>
      </c>
      <c r="AH8" s="2">
        <f t="shared" si="2"/>
        <v>0.75</v>
      </c>
      <c r="AI8" s="2">
        <f t="shared" si="3"/>
        <v>0</v>
      </c>
      <c r="AJ8" s="3" t="s">
        <v>42</v>
      </c>
      <c r="AK8" s="3" t="s">
        <v>63</v>
      </c>
      <c r="AL8" s="3"/>
      <c r="AM8" s="3"/>
      <c r="AN8" s="3"/>
      <c r="AO8" s="4"/>
      <c r="AP8" s="4"/>
    </row>
    <row r="9" spans="1:43" s="5" customFormat="1" ht="26.25" customHeight="1">
      <c r="A9" s="1">
        <v>6</v>
      </c>
      <c r="B9" s="21" t="s">
        <v>258</v>
      </c>
      <c r="C9" s="1" t="s">
        <v>205</v>
      </c>
      <c r="D9" s="1" t="s">
        <v>206</v>
      </c>
      <c r="E9" s="1" t="s">
        <v>205</v>
      </c>
      <c r="F9" s="1" t="s">
        <v>207</v>
      </c>
      <c r="G9" s="1" t="s">
        <v>103</v>
      </c>
      <c r="H9" s="1" t="s">
        <v>32</v>
      </c>
      <c r="I9" s="1" t="s">
        <v>33</v>
      </c>
      <c r="J9" s="1" t="s">
        <v>208</v>
      </c>
      <c r="K9" s="1" t="s">
        <v>34</v>
      </c>
      <c r="L9" s="1" t="s">
        <v>147</v>
      </c>
      <c r="M9" s="1" t="s">
        <v>103</v>
      </c>
      <c r="N9" s="1">
        <v>2021</v>
      </c>
      <c r="O9" s="1">
        <v>20992750</v>
      </c>
      <c r="P9" s="1" t="s">
        <v>209</v>
      </c>
      <c r="Q9" s="1">
        <v>2012</v>
      </c>
      <c r="R9" s="1" t="s">
        <v>37</v>
      </c>
      <c r="S9" s="1">
        <v>2015</v>
      </c>
      <c r="T9" s="1" t="s">
        <v>49</v>
      </c>
      <c r="U9" s="1">
        <v>10.52</v>
      </c>
      <c r="V9" s="1">
        <v>1</v>
      </c>
      <c r="W9" s="1" t="s">
        <v>38</v>
      </c>
      <c r="X9" s="1">
        <v>11.83</v>
      </c>
      <c r="Y9" s="1">
        <v>1</v>
      </c>
      <c r="Z9" s="1" t="s">
        <v>39</v>
      </c>
      <c r="AA9" s="1">
        <v>12.5</v>
      </c>
      <c r="AB9" s="1">
        <v>1</v>
      </c>
      <c r="AC9" s="1"/>
      <c r="AD9" s="1"/>
      <c r="AE9" s="1"/>
      <c r="AF9" s="1">
        <f t="shared" si="0"/>
        <v>0</v>
      </c>
      <c r="AG9" s="2">
        <f t="shared" si="1"/>
        <v>11.616666666666667</v>
      </c>
      <c r="AH9" s="2">
        <f t="shared" si="2"/>
        <v>0.75</v>
      </c>
      <c r="AI9" s="2">
        <f t="shared" si="3"/>
        <v>0</v>
      </c>
      <c r="AJ9" s="3" t="s">
        <v>42</v>
      </c>
      <c r="AK9" s="3" t="s">
        <v>52</v>
      </c>
      <c r="AL9" s="3"/>
      <c r="AM9" s="3"/>
      <c r="AN9" s="3"/>
      <c r="AO9" s="4"/>
      <c r="AP9" s="4"/>
    </row>
    <row r="10" spans="1:43" s="5" customFormat="1" ht="26.25" customHeight="1">
      <c r="A10" s="1">
        <v>7</v>
      </c>
      <c r="B10" s="18">
        <v>11054944</v>
      </c>
      <c r="C10" s="1" t="s">
        <v>232</v>
      </c>
      <c r="D10" s="1" t="s">
        <v>106</v>
      </c>
      <c r="E10" s="1" t="s">
        <v>233</v>
      </c>
      <c r="F10" s="1" t="s">
        <v>234</v>
      </c>
      <c r="G10" s="1" t="s">
        <v>35</v>
      </c>
      <c r="H10" s="1" t="s">
        <v>32</v>
      </c>
      <c r="I10" s="1" t="s">
        <v>33</v>
      </c>
      <c r="J10" s="1" t="s">
        <v>235</v>
      </c>
      <c r="K10" s="1" t="s">
        <v>34</v>
      </c>
      <c r="L10" s="1" t="s">
        <v>35</v>
      </c>
      <c r="M10" s="1" t="s">
        <v>35</v>
      </c>
      <c r="N10" s="1">
        <v>3062</v>
      </c>
      <c r="O10" s="1">
        <v>21523291</v>
      </c>
      <c r="P10" s="1" t="s">
        <v>236</v>
      </c>
      <c r="Q10" s="1">
        <v>2013</v>
      </c>
      <c r="R10" s="1" t="s">
        <v>37</v>
      </c>
      <c r="S10" s="1">
        <v>2016</v>
      </c>
      <c r="T10" s="1" t="s">
        <v>38</v>
      </c>
      <c r="U10" s="1">
        <v>11.35</v>
      </c>
      <c r="V10" s="1">
        <v>1</v>
      </c>
      <c r="W10" s="1" t="s">
        <v>39</v>
      </c>
      <c r="X10" s="1">
        <v>10.81</v>
      </c>
      <c r="Y10" s="1">
        <v>1</v>
      </c>
      <c r="Z10" s="1" t="s">
        <v>40</v>
      </c>
      <c r="AA10" s="1">
        <v>12.61</v>
      </c>
      <c r="AB10" s="1">
        <v>1</v>
      </c>
      <c r="AC10" s="1"/>
      <c r="AD10" s="1"/>
      <c r="AE10" s="1"/>
      <c r="AF10" s="1">
        <f t="shared" si="0"/>
        <v>0</v>
      </c>
      <c r="AG10" s="2">
        <f t="shared" si="1"/>
        <v>11.589999999999998</v>
      </c>
      <c r="AH10" s="2">
        <f t="shared" si="2"/>
        <v>0.75</v>
      </c>
      <c r="AI10" s="2">
        <f t="shared" si="3"/>
        <v>0</v>
      </c>
      <c r="AJ10" s="3" t="s">
        <v>42</v>
      </c>
      <c r="AK10" s="3" t="s">
        <v>50</v>
      </c>
      <c r="AL10" s="3"/>
      <c r="AM10" s="3"/>
      <c r="AN10" s="3"/>
      <c r="AO10" s="4"/>
      <c r="AP10" s="4"/>
    </row>
    <row r="11" spans="1:43" s="5" customFormat="1" ht="26.25" customHeight="1">
      <c r="A11" s="1">
        <v>8</v>
      </c>
      <c r="B11" s="18">
        <v>11056853</v>
      </c>
      <c r="C11" s="1" t="s">
        <v>237</v>
      </c>
      <c r="D11" s="1" t="s">
        <v>238</v>
      </c>
      <c r="E11" s="1" t="s">
        <v>199</v>
      </c>
      <c r="F11" s="1" t="s">
        <v>239</v>
      </c>
      <c r="G11" s="1" t="s">
        <v>36</v>
      </c>
      <c r="H11" s="1" t="s">
        <v>32</v>
      </c>
      <c r="I11" s="1" t="s">
        <v>33</v>
      </c>
      <c r="J11" s="1" t="s">
        <v>240</v>
      </c>
      <c r="K11" s="1" t="s">
        <v>34</v>
      </c>
      <c r="L11" s="1" t="s">
        <v>35</v>
      </c>
      <c r="M11" s="1" t="s">
        <v>241</v>
      </c>
      <c r="N11" s="1">
        <v>3021</v>
      </c>
      <c r="O11" s="1">
        <v>23354093</v>
      </c>
      <c r="P11" s="1" t="s">
        <v>242</v>
      </c>
      <c r="Q11" s="1">
        <v>2013</v>
      </c>
      <c r="R11" s="1" t="s">
        <v>37</v>
      </c>
      <c r="S11" s="1">
        <v>2016</v>
      </c>
      <c r="T11" s="1" t="s">
        <v>38</v>
      </c>
      <c r="U11" s="1">
        <v>10</v>
      </c>
      <c r="V11" s="1">
        <v>1</v>
      </c>
      <c r="W11" s="1" t="s">
        <v>39</v>
      </c>
      <c r="X11" s="1">
        <v>12.06</v>
      </c>
      <c r="Y11" s="1">
        <v>1</v>
      </c>
      <c r="Z11" s="1" t="s">
        <v>40</v>
      </c>
      <c r="AA11" s="1">
        <v>12.07</v>
      </c>
      <c r="AB11" s="1">
        <v>1</v>
      </c>
      <c r="AC11" s="1"/>
      <c r="AD11" s="1"/>
      <c r="AE11" s="1"/>
      <c r="AF11" s="1">
        <f t="shared" si="0"/>
        <v>0</v>
      </c>
      <c r="AG11" s="2">
        <f t="shared" si="1"/>
        <v>11.376666666666667</v>
      </c>
      <c r="AH11" s="2">
        <f t="shared" si="2"/>
        <v>0.75</v>
      </c>
      <c r="AI11" s="2">
        <f t="shared" si="3"/>
        <v>0</v>
      </c>
      <c r="AJ11" s="3" t="s">
        <v>42</v>
      </c>
      <c r="AK11" s="3" t="s">
        <v>41</v>
      </c>
      <c r="AL11" s="3"/>
      <c r="AM11" s="3"/>
      <c r="AN11" s="3"/>
      <c r="AO11" s="4"/>
      <c r="AP11" s="4"/>
    </row>
    <row r="12" spans="1:43" s="5" customFormat="1" ht="26.25" customHeight="1">
      <c r="A12" s="1">
        <v>9</v>
      </c>
      <c r="B12" s="18">
        <v>11004469</v>
      </c>
      <c r="C12" s="1" t="s">
        <v>88</v>
      </c>
      <c r="D12" s="1" t="s">
        <v>89</v>
      </c>
      <c r="E12" s="1"/>
      <c r="F12" s="1" t="s">
        <v>90</v>
      </c>
      <c r="G12" s="1" t="s">
        <v>36</v>
      </c>
      <c r="H12" s="1" t="s">
        <v>32</v>
      </c>
      <c r="I12" s="1" t="s">
        <v>43</v>
      </c>
      <c r="J12" s="1" t="s">
        <v>91</v>
      </c>
      <c r="K12" s="1" t="s">
        <v>34</v>
      </c>
      <c r="L12" s="1" t="s">
        <v>35</v>
      </c>
      <c r="M12" s="1" t="s">
        <v>36</v>
      </c>
      <c r="N12" s="1">
        <v>3002</v>
      </c>
      <c r="O12" s="1">
        <v>53190753</v>
      </c>
      <c r="P12" s="1" t="s">
        <v>92</v>
      </c>
      <c r="Q12" s="1">
        <v>2010</v>
      </c>
      <c r="R12" s="1" t="s">
        <v>37</v>
      </c>
      <c r="S12" s="1">
        <v>2015</v>
      </c>
      <c r="T12" s="1" t="s">
        <v>46</v>
      </c>
      <c r="U12" s="1">
        <v>10.78</v>
      </c>
      <c r="V12" s="1">
        <v>1</v>
      </c>
      <c r="W12" s="1" t="s">
        <v>38</v>
      </c>
      <c r="X12" s="1">
        <v>12.62</v>
      </c>
      <c r="Y12" s="1">
        <v>1</v>
      </c>
      <c r="Z12" s="1" t="s">
        <v>39</v>
      </c>
      <c r="AA12" s="1">
        <v>13.61</v>
      </c>
      <c r="AB12" s="1">
        <v>1</v>
      </c>
      <c r="AC12" s="1"/>
      <c r="AD12" s="1"/>
      <c r="AE12" s="1">
        <v>2</v>
      </c>
      <c r="AF12" s="1">
        <f t="shared" si="0"/>
        <v>2</v>
      </c>
      <c r="AG12" s="2">
        <f t="shared" si="1"/>
        <v>12.336666666666666</v>
      </c>
      <c r="AH12" s="2">
        <f t="shared" si="2"/>
        <v>0.75</v>
      </c>
      <c r="AI12" s="2">
        <f t="shared" si="3"/>
        <v>1</v>
      </c>
      <c r="AJ12" s="3" t="s">
        <v>42</v>
      </c>
      <c r="AK12" s="3" t="s">
        <v>41</v>
      </c>
      <c r="AL12" s="3"/>
      <c r="AM12" s="3"/>
      <c r="AN12" s="3"/>
      <c r="AO12" s="4"/>
      <c r="AP12" s="4"/>
    </row>
    <row r="13" spans="1:43" s="5" customFormat="1" ht="26.25" customHeight="1">
      <c r="A13" s="1">
        <v>10</v>
      </c>
      <c r="B13" s="18">
        <v>11000033</v>
      </c>
      <c r="C13" s="1" t="s">
        <v>93</v>
      </c>
      <c r="D13" s="1" t="s">
        <v>94</v>
      </c>
      <c r="E13" s="1"/>
      <c r="F13" s="1" t="s">
        <v>95</v>
      </c>
      <c r="G13" s="1" t="s">
        <v>68</v>
      </c>
      <c r="H13" s="1" t="s">
        <v>32</v>
      </c>
      <c r="I13" s="1" t="s">
        <v>43</v>
      </c>
      <c r="J13" s="1" t="s">
        <v>96</v>
      </c>
      <c r="K13" s="1" t="s">
        <v>34</v>
      </c>
      <c r="L13" s="1" t="s">
        <v>35</v>
      </c>
      <c r="M13" s="1" t="s">
        <v>36</v>
      </c>
      <c r="N13" s="1">
        <v>3063</v>
      </c>
      <c r="O13" s="1">
        <v>55356444</v>
      </c>
      <c r="P13" s="1" t="s">
        <v>97</v>
      </c>
      <c r="Q13" s="1">
        <v>2011</v>
      </c>
      <c r="R13" s="1" t="s">
        <v>53</v>
      </c>
      <c r="S13" s="1">
        <v>2015</v>
      </c>
      <c r="T13" s="1" t="s">
        <v>49</v>
      </c>
      <c r="U13" s="1">
        <v>12.36</v>
      </c>
      <c r="V13" s="1">
        <v>1</v>
      </c>
      <c r="W13" s="1" t="s">
        <v>38</v>
      </c>
      <c r="X13" s="1">
        <v>12.1</v>
      </c>
      <c r="Y13" s="1">
        <v>1</v>
      </c>
      <c r="Z13" s="1" t="s">
        <v>39</v>
      </c>
      <c r="AA13" s="1">
        <v>11.04</v>
      </c>
      <c r="AB13" s="1">
        <v>1</v>
      </c>
      <c r="AC13" s="1"/>
      <c r="AD13" s="1"/>
      <c r="AE13" s="1"/>
      <c r="AF13" s="1">
        <f t="shared" si="0"/>
        <v>1</v>
      </c>
      <c r="AG13" s="2">
        <f t="shared" si="1"/>
        <v>11.833333333333334</v>
      </c>
      <c r="AH13" s="2">
        <f t="shared" si="2"/>
        <v>0.75</v>
      </c>
      <c r="AI13" s="2">
        <f t="shared" si="3"/>
        <v>0.5</v>
      </c>
      <c r="AJ13" s="3" t="s">
        <v>42</v>
      </c>
      <c r="AK13" s="3" t="s">
        <v>52</v>
      </c>
      <c r="AL13" s="3"/>
      <c r="AM13" s="3"/>
      <c r="AN13" s="3"/>
      <c r="AO13" s="4"/>
      <c r="AP13" s="4"/>
    </row>
    <row r="14" spans="1:43" s="5" customFormat="1" ht="26.25" customHeight="1">
      <c r="A14" s="1">
        <v>11</v>
      </c>
      <c r="B14" s="18">
        <v>11056190</v>
      </c>
      <c r="C14" s="1" t="s">
        <v>182</v>
      </c>
      <c r="D14" s="1" t="s">
        <v>183</v>
      </c>
      <c r="E14" s="1" t="s">
        <v>184</v>
      </c>
      <c r="F14" s="1" t="s">
        <v>185</v>
      </c>
      <c r="G14" s="1" t="s">
        <v>59</v>
      </c>
      <c r="H14" s="1" t="s">
        <v>32</v>
      </c>
      <c r="I14" s="1" t="s">
        <v>33</v>
      </c>
      <c r="J14" s="1" t="s">
        <v>186</v>
      </c>
      <c r="K14" s="1" t="s">
        <v>34</v>
      </c>
      <c r="L14" s="1" t="s">
        <v>35</v>
      </c>
      <c r="M14" s="1" t="s">
        <v>36</v>
      </c>
      <c r="N14" s="1">
        <v>3011</v>
      </c>
      <c r="O14" s="1">
        <v>52590847</v>
      </c>
      <c r="P14" s="1" t="s">
        <v>187</v>
      </c>
      <c r="Q14" s="1">
        <v>2013</v>
      </c>
      <c r="R14" s="1" t="s">
        <v>37</v>
      </c>
      <c r="S14" s="1">
        <v>2016</v>
      </c>
      <c r="T14" s="1" t="s">
        <v>38</v>
      </c>
      <c r="U14" s="1">
        <v>10.15</v>
      </c>
      <c r="V14" s="1">
        <v>1</v>
      </c>
      <c r="W14" s="1" t="s">
        <v>39</v>
      </c>
      <c r="X14" s="1">
        <v>10.56</v>
      </c>
      <c r="Y14" s="1">
        <v>1</v>
      </c>
      <c r="Z14" s="1" t="s">
        <v>40</v>
      </c>
      <c r="AA14" s="1">
        <v>12.79</v>
      </c>
      <c r="AB14" s="1">
        <v>1</v>
      </c>
      <c r="AC14" s="1"/>
      <c r="AD14" s="1"/>
      <c r="AE14" s="1"/>
      <c r="AF14" s="1">
        <f t="shared" si="0"/>
        <v>0</v>
      </c>
      <c r="AG14" s="2">
        <f t="shared" si="1"/>
        <v>11.166666666666666</v>
      </c>
      <c r="AH14" s="2">
        <f t="shared" si="2"/>
        <v>0.75</v>
      </c>
      <c r="AI14" s="2">
        <f t="shared" si="3"/>
        <v>0</v>
      </c>
      <c r="AJ14" s="3" t="s">
        <v>42</v>
      </c>
      <c r="AK14" s="3" t="s">
        <v>41</v>
      </c>
      <c r="AL14" s="3"/>
      <c r="AM14" s="3"/>
      <c r="AN14" s="3"/>
      <c r="AO14" s="4"/>
      <c r="AP14" s="4"/>
    </row>
    <row r="15" spans="1:43" s="5" customFormat="1" ht="26.25" customHeight="1">
      <c r="A15" s="1">
        <v>12</v>
      </c>
      <c r="B15" s="18">
        <v>11037523</v>
      </c>
      <c r="C15" s="1" t="s">
        <v>171</v>
      </c>
      <c r="D15" s="1" t="s">
        <v>172</v>
      </c>
      <c r="E15" s="1" t="s">
        <v>173</v>
      </c>
      <c r="F15" s="1" t="s">
        <v>174</v>
      </c>
      <c r="G15" s="1" t="s">
        <v>59</v>
      </c>
      <c r="H15" s="1" t="s">
        <v>32</v>
      </c>
      <c r="I15" s="1" t="s">
        <v>33</v>
      </c>
      <c r="J15" s="1" t="s">
        <v>175</v>
      </c>
      <c r="K15" s="1" t="s">
        <v>34</v>
      </c>
      <c r="L15" s="1" t="s">
        <v>35</v>
      </c>
      <c r="M15" s="1" t="s">
        <v>59</v>
      </c>
      <c r="N15" s="1">
        <v>6064</v>
      </c>
      <c r="O15" s="1">
        <v>52438611</v>
      </c>
      <c r="P15" s="1" t="s">
        <v>176</v>
      </c>
      <c r="Q15" s="1">
        <v>2012</v>
      </c>
      <c r="R15" s="1" t="s">
        <v>65</v>
      </c>
      <c r="S15" s="1">
        <v>2016</v>
      </c>
      <c r="T15" s="1" t="s">
        <v>38</v>
      </c>
      <c r="U15" s="1">
        <v>10</v>
      </c>
      <c r="V15" s="1">
        <v>0</v>
      </c>
      <c r="W15" s="1" t="s">
        <v>39</v>
      </c>
      <c r="X15" s="1">
        <v>10.85</v>
      </c>
      <c r="Y15" s="1">
        <v>1</v>
      </c>
      <c r="Z15" s="1" t="s">
        <v>40</v>
      </c>
      <c r="AA15" s="1">
        <v>13.43</v>
      </c>
      <c r="AB15" s="1">
        <v>1</v>
      </c>
      <c r="AC15" s="1"/>
      <c r="AD15" s="1"/>
      <c r="AE15" s="1"/>
      <c r="AF15" s="1">
        <f t="shared" si="0"/>
        <v>1</v>
      </c>
      <c r="AG15" s="2">
        <f t="shared" si="1"/>
        <v>11.426666666666668</v>
      </c>
      <c r="AH15" s="2">
        <f t="shared" si="2"/>
        <v>0.5</v>
      </c>
      <c r="AI15" s="2">
        <f t="shared" si="3"/>
        <v>0.5</v>
      </c>
      <c r="AJ15" s="3" t="s">
        <v>42</v>
      </c>
      <c r="AK15" s="3" t="s">
        <v>63</v>
      </c>
      <c r="AL15" s="3"/>
      <c r="AM15" s="3"/>
      <c r="AN15" s="3"/>
      <c r="AO15" s="4"/>
      <c r="AP15" s="4"/>
    </row>
    <row r="16" spans="1:43" s="5" customFormat="1" ht="26.25" customHeight="1">
      <c r="A16" s="1">
        <v>13</v>
      </c>
      <c r="B16" s="18">
        <v>11033378</v>
      </c>
      <c r="C16" s="1" t="s">
        <v>215</v>
      </c>
      <c r="D16" s="1" t="s">
        <v>216</v>
      </c>
      <c r="E16" s="1"/>
      <c r="F16" s="1" t="s">
        <v>217</v>
      </c>
      <c r="G16" s="1" t="s">
        <v>36</v>
      </c>
      <c r="H16" s="1" t="s">
        <v>32</v>
      </c>
      <c r="I16" s="1" t="s">
        <v>33</v>
      </c>
      <c r="J16" s="1" t="s">
        <v>218</v>
      </c>
      <c r="K16" s="1" t="s">
        <v>34</v>
      </c>
      <c r="L16" s="1" t="s">
        <v>35</v>
      </c>
      <c r="M16" s="1" t="s">
        <v>36</v>
      </c>
      <c r="N16" s="1">
        <v>3042</v>
      </c>
      <c r="O16" s="1">
        <v>22925653</v>
      </c>
      <c r="P16" s="1" t="s">
        <v>219</v>
      </c>
      <c r="Q16" s="1">
        <v>2012</v>
      </c>
      <c r="R16" s="1" t="s">
        <v>37</v>
      </c>
      <c r="S16" s="1">
        <v>2016</v>
      </c>
      <c r="T16" s="1" t="s">
        <v>49</v>
      </c>
      <c r="U16" s="1">
        <v>10.19</v>
      </c>
      <c r="V16" s="1">
        <v>0</v>
      </c>
      <c r="W16" s="1" t="s">
        <v>39</v>
      </c>
      <c r="X16" s="1">
        <v>11.75</v>
      </c>
      <c r="Y16" s="1">
        <v>1</v>
      </c>
      <c r="Z16" s="1" t="s">
        <v>40</v>
      </c>
      <c r="AA16" s="1">
        <v>12.26</v>
      </c>
      <c r="AB16" s="1">
        <v>1</v>
      </c>
      <c r="AC16" s="1"/>
      <c r="AD16" s="1"/>
      <c r="AE16" s="1">
        <v>1</v>
      </c>
      <c r="AF16" s="1">
        <f t="shared" si="0"/>
        <v>1</v>
      </c>
      <c r="AG16" s="2">
        <f t="shared" si="1"/>
        <v>11.399999999999999</v>
      </c>
      <c r="AH16" s="2">
        <f t="shared" si="2"/>
        <v>0.5</v>
      </c>
      <c r="AI16" s="2">
        <f t="shared" si="3"/>
        <v>0.5</v>
      </c>
      <c r="AJ16" s="3" t="s">
        <v>42</v>
      </c>
      <c r="AK16" s="3" t="s">
        <v>63</v>
      </c>
      <c r="AL16" s="3"/>
      <c r="AM16" s="3"/>
      <c r="AN16" s="3"/>
      <c r="AO16" s="4"/>
      <c r="AP16" s="4"/>
    </row>
    <row r="17" spans="1:42" s="5" customFormat="1" ht="26.25" customHeight="1">
      <c r="A17" s="1">
        <v>14</v>
      </c>
      <c r="B17" s="18">
        <v>11027353</v>
      </c>
      <c r="C17" s="1" t="s">
        <v>131</v>
      </c>
      <c r="D17" s="1" t="s">
        <v>132</v>
      </c>
      <c r="E17" s="1"/>
      <c r="F17" s="1" t="s">
        <v>133</v>
      </c>
      <c r="G17" s="1" t="s">
        <v>36</v>
      </c>
      <c r="H17" s="1" t="s">
        <v>32</v>
      </c>
      <c r="I17" s="1" t="s">
        <v>33</v>
      </c>
      <c r="J17" s="1" t="s">
        <v>134</v>
      </c>
      <c r="K17" s="1" t="s">
        <v>34</v>
      </c>
      <c r="L17" s="1" t="s">
        <v>35</v>
      </c>
      <c r="M17" s="1" t="s">
        <v>35</v>
      </c>
      <c r="N17" s="1">
        <v>3072</v>
      </c>
      <c r="O17" s="1">
        <v>44405750</v>
      </c>
      <c r="P17" s="1" t="s">
        <v>135</v>
      </c>
      <c r="Q17" s="1">
        <v>2012</v>
      </c>
      <c r="R17" s="1" t="s">
        <v>53</v>
      </c>
      <c r="S17" s="1">
        <v>2016</v>
      </c>
      <c r="T17" s="1" t="s">
        <v>49</v>
      </c>
      <c r="U17" s="1">
        <v>11.06</v>
      </c>
      <c r="V17" s="1">
        <v>1</v>
      </c>
      <c r="W17" s="1" t="s">
        <v>39</v>
      </c>
      <c r="X17" s="1">
        <v>10.54</v>
      </c>
      <c r="Y17" s="1">
        <v>1</v>
      </c>
      <c r="Z17" s="1" t="s">
        <v>40</v>
      </c>
      <c r="AA17" s="1">
        <v>11.6</v>
      </c>
      <c r="AB17" s="1">
        <v>1</v>
      </c>
      <c r="AC17" s="1"/>
      <c r="AD17" s="1"/>
      <c r="AE17" s="1">
        <v>1</v>
      </c>
      <c r="AF17" s="1">
        <f t="shared" si="0"/>
        <v>1</v>
      </c>
      <c r="AG17" s="2">
        <f t="shared" si="1"/>
        <v>11.066666666666668</v>
      </c>
      <c r="AH17" s="2">
        <f t="shared" si="2"/>
        <v>0.75</v>
      </c>
      <c r="AI17" s="2">
        <f t="shared" si="3"/>
        <v>0.5</v>
      </c>
      <c r="AJ17" s="3" t="s">
        <v>42</v>
      </c>
      <c r="AK17" s="3" t="s">
        <v>41</v>
      </c>
      <c r="AL17" s="3"/>
      <c r="AM17" s="3"/>
      <c r="AN17" s="3"/>
      <c r="AO17" s="4"/>
      <c r="AP17" s="4"/>
    </row>
    <row r="18" spans="1:42" s="5" customFormat="1" ht="26.25" customHeight="1">
      <c r="A18" s="1">
        <v>15</v>
      </c>
      <c r="B18" s="18">
        <v>11039009</v>
      </c>
      <c r="C18" s="1" t="s">
        <v>130</v>
      </c>
      <c r="D18" s="1" t="s">
        <v>188</v>
      </c>
      <c r="E18" s="1"/>
      <c r="F18" s="1" t="s">
        <v>189</v>
      </c>
      <c r="G18" s="1" t="s">
        <v>35</v>
      </c>
      <c r="H18" s="1" t="s">
        <v>32</v>
      </c>
      <c r="I18" s="1" t="s">
        <v>33</v>
      </c>
      <c r="J18" s="1" t="s">
        <v>190</v>
      </c>
      <c r="K18" s="1" t="s">
        <v>34</v>
      </c>
      <c r="L18" s="1" t="s">
        <v>35</v>
      </c>
      <c r="M18" s="1" t="s">
        <v>35</v>
      </c>
      <c r="N18" s="1">
        <v>3012</v>
      </c>
      <c r="O18" s="1">
        <v>54303907</v>
      </c>
      <c r="P18" s="1" t="s">
        <v>191</v>
      </c>
      <c r="Q18" s="1">
        <v>2012</v>
      </c>
      <c r="R18" s="1" t="s">
        <v>65</v>
      </c>
      <c r="S18" s="1">
        <v>2016</v>
      </c>
      <c r="T18" s="1" t="s">
        <v>38</v>
      </c>
      <c r="U18" s="1">
        <v>12.7</v>
      </c>
      <c r="V18" s="1">
        <v>1</v>
      </c>
      <c r="W18" s="1" t="s">
        <v>39</v>
      </c>
      <c r="X18" s="1">
        <v>11</v>
      </c>
      <c r="Y18" s="1">
        <v>0</v>
      </c>
      <c r="Z18" s="1" t="s">
        <v>40</v>
      </c>
      <c r="AA18" s="1">
        <v>11.29</v>
      </c>
      <c r="AB18" s="1">
        <v>0</v>
      </c>
      <c r="AC18" s="1"/>
      <c r="AD18" s="1"/>
      <c r="AE18" s="1"/>
      <c r="AF18" s="1">
        <f t="shared" si="0"/>
        <v>1</v>
      </c>
      <c r="AG18" s="2">
        <f t="shared" si="1"/>
        <v>11.663333333333332</v>
      </c>
      <c r="AH18" s="2">
        <f t="shared" si="2"/>
        <v>0.25</v>
      </c>
      <c r="AI18" s="2">
        <f t="shared" si="3"/>
        <v>0.5</v>
      </c>
      <c r="AJ18" s="3" t="s">
        <v>42</v>
      </c>
      <c r="AK18" s="3" t="s">
        <v>63</v>
      </c>
      <c r="AL18" s="3"/>
      <c r="AM18" s="3"/>
      <c r="AN18" s="3"/>
      <c r="AO18" s="4"/>
      <c r="AP18" s="4"/>
    </row>
    <row r="19" spans="1:42" s="5" customFormat="1" ht="26.25" customHeight="1">
      <c r="A19" s="1">
        <v>16</v>
      </c>
      <c r="B19" s="18">
        <v>11053106</v>
      </c>
      <c r="C19" s="1" t="s">
        <v>142</v>
      </c>
      <c r="D19" s="1" t="s">
        <v>143</v>
      </c>
      <c r="E19" s="1" t="s">
        <v>142</v>
      </c>
      <c r="F19" s="1" t="s">
        <v>144</v>
      </c>
      <c r="G19" s="1" t="s">
        <v>36</v>
      </c>
      <c r="H19" s="1" t="s">
        <v>32</v>
      </c>
      <c r="I19" s="1" t="s">
        <v>33</v>
      </c>
      <c r="J19" s="1" t="s">
        <v>145</v>
      </c>
      <c r="K19" s="1" t="s">
        <v>34</v>
      </c>
      <c r="L19" s="1" t="s">
        <v>35</v>
      </c>
      <c r="M19" s="1" t="s">
        <v>36</v>
      </c>
      <c r="N19" s="1">
        <v>1093</v>
      </c>
      <c r="O19" s="1">
        <v>24660997</v>
      </c>
      <c r="P19" s="1" t="s">
        <v>146</v>
      </c>
      <c r="Q19" s="1">
        <v>2013</v>
      </c>
      <c r="R19" s="1" t="s">
        <v>37</v>
      </c>
      <c r="S19" s="1">
        <v>2016</v>
      </c>
      <c r="T19" s="1" t="s">
        <v>38</v>
      </c>
      <c r="U19" s="1">
        <v>10.68</v>
      </c>
      <c r="V19" s="1">
        <v>1</v>
      </c>
      <c r="W19" s="1" t="s">
        <v>39</v>
      </c>
      <c r="X19" s="1">
        <v>10.74</v>
      </c>
      <c r="Y19" s="1">
        <v>0</v>
      </c>
      <c r="Z19" s="1" t="s">
        <v>40</v>
      </c>
      <c r="AA19" s="1">
        <v>10.24</v>
      </c>
      <c r="AB19" s="1">
        <v>1</v>
      </c>
      <c r="AC19" s="1"/>
      <c r="AD19" s="1"/>
      <c r="AE19" s="1"/>
      <c r="AF19" s="1">
        <f t="shared" si="0"/>
        <v>0</v>
      </c>
      <c r="AG19" s="2">
        <f t="shared" si="1"/>
        <v>10.553333333333335</v>
      </c>
      <c r="AH19" s="2">
        <f t="shared" si="2"/>
        <v>0.5</v>
      </c>
      <c r="AI19" s="2">
        <f t="shared" si="3"/>
        <v>0</v>
      </c>
      <c r="AJ19" s="3" t="s">
        <v>42</v>
      </c>
      <c r="AK19" s="3" t="s">
        <v>41</v>
      </c>
      <c r="AL19" s="3"/>
      <c r="AM19" s="3"/>
      <c r="AN19" s="3"/>
      <c r="AO19" s="4"/>
      <c r="AP19" s="4"/>
    </row>
    <row r="20" spans="1:42" s="5" customFormat="1" ht="26.25" customHeight="1">
      <c r="A20" s="1">
        <v>17</v>
      </c>
      <c r="B20" s="21" t="s">
        <v>259</v>
      </c>
      <c r="C20" s="1" t="s">
        <v>100</v>
      </c>
      <c r="D20" s="1" t="s">
        <v>101</v>
      </c>
      <c r="E20" s="1"/>
      <c r="F20" s="1" t="s">
        <v>102</v>
      </c>
      <c r="G20" s="1" t="s">
        <v>103</v>
      </c>
      <c r="H20" s="1" t="s">
        <v>32</v>
      </c>
      <c r="I20" s="1" t="s">
        <v>33</v>
      </c>
      <c r="J20" s="1" t="s">
        <v>104</v>
      </c>
      <c r="K20" s="1" t="s">
        <v>34</v>
      </c>
      <c r="L20" s="1" t="s">
        <v>35</v>
      </c>
      <c r="M20" s="1" t="s">
        <v>35</v>
      </c>
      <c r="N20" s="1">
        <v>3031</v>
      </c>
      <c r="O20" s="1">
        <v>54152760</v>
      </c>
      <c r="P20" s="1" t="s">
        <v>105</v>
      </c>
      <c r="Q20" s="1">
        <v>2011</v>
      </c>
      <c r="R20" s="1" t="s">
        <v>53</v>
      </c>
      <c r="S20" s="1">
        <v>2014</v>
      </c>
      <c r="T20" s="1" t="s">
        <v>47</v>
      </c>
      <c r="U20" s="1">
        <v>12</v>
      </c>
      <c r="V20" s="1">
        <v>1</v>
      </c>
      <c r="W20" s="1" t="s">
        <v>49</v>
      </c>
      <c r="X20" s="1">
        <v>11</v>
      </c>
      <c r="Y20" s="1">
        <v>0</v>
      </c>
      <c r="Z20" s="1" t="s">
        <v>38</v>
      </c>
      <c r="AA20" s="1">
        <v>11</v>
      </c>
      <c r="AB20" s="1">
        <v>0</v>
      </c>
      <c r="AC20" s="1"/>
      <c r="AD20" s="1"/>
      <c r="AE20" s="1"/>
      <c r="AF20" s="1">
        <f t="shared" si="0"/>
        <v>0</v>
      </c>
      <c r="AG20" s="2">
        <f t="shared" si="1"/>
        <v>11.333333333333334</v>
      </c>
      <c r="AH20" s="2">
        <f t="shared" si="2"/>
        <v>0.25</v>
      </c>
      <c r="AI20" s="2">
        <f t="shared" si="3"/>
        <v>0</v>
      </c>
      <c r="AJ20" s="3" t="s">
        <v>42</v>
      </c>
      <c r="AK20" s="3" t="s">
        <v>41</v>
      </c>
      <c r="AL20" s="3"/>
      <c r="AM20" s="3"/>
      <c r="AN20" s="3"/>
      <c r="AO20" s="4"/>
      <c r="AP20" s="4"/>
    </row>
    <row r="21" spans="1:42" s="5" customFormat="1" ht="26.25" customHeight="1">
      <c r="A21" s="1">
        <v>18</v>
      </c>
      <c r="B21" s="21" t="s">
        <v>260</v>
      </c>
      <c r="C21" s="1" t="s">
        <v>130</v>
      </c>
      <c r="D21" s="1" t="s">
        <v>148</v>
      </c>
      <c r="E21" s="1"/>
      <c r="F21" s="1" t="s">
        <v>149</v>
      </c>
      <c r="G21" s="1" t="s">
        <v>35</v>
      </c>
      <c r="H21" s="1" t="s">
        <v>32</v>
      </c>
      <c r="I21" s="1" t="s">
        <v>43</v>
      </c>
      <c r="J21" s="1" t="s">
        <v>150</v>
      </c>
      <c r="K21" s="1" t="s">
        <v>34</v>
      </c>
      <c r="L21" s="1" t="s">
        <v>35</v>
      </c>
      <c r="M21" s="1" t="s">
        <v>151</v>
      </c>
      <c r="N21" s="1">
        <v>3054</v>
      </c>
      <c r="O21" s="1">
        <v>24919224</v>
      </c>
      <c r="P21" s="1" t="s">
        <v>152</v>
      </c>
      <c r="Q21" s="1">
        <v>2005</v>
      </c>
      <c r="R21" s="1" t="s">
        <v>53</v>
      </c>
      <c r="S21" s="1">
        <v>2010</v>
      </c>
      <c r="T21" s="1" t="s">
        <v>137</v>
      </c>
      <c r="U21" s="1">
        <v>11.47</v>
      </c>
      <c r="V21" s="1">
        <v>1</v>
      </c>
      <c r="W21" s="1" t="s">
        <v>66</v>
      </c>
      <c r="X21" s="1">
        <v>10.78</v>
      </c>
      <c r="Y21" s="1">
        <v>0</v>
      </c>
      <c r="Z21" s="1" t="s">
        <v>45</v>
      </c>
      <c r="AA21" s="1">
        <v>12.06</v>
      </c>
      <c r="AB21" s="1">
        <v>1</v>
      </c>
      <c r="AC21" s="1"/>
      <c r="AD21" s="1"/>
      <c r="AE21" s="1">
        <v>1</v>
      </c>
      <c r="AF21" s="1">
        <f t="shared" si="0"/>
        <v>2</v>
      </c>
      <c r="AG21" s="2">
        <f t="shared" si="1"/>
        <v>11.436666666666667</v>
      </c>
      <c r="AH21" s="2">
        <f t="shared" si="2"/>
        <v>0.5</v>
      </c>
      <c r="AI21" s="2">
        <f t="shared" si="3"/>
        <v>1</v>
      </c>
      <c r="AJ21" s="3" t="s">
        <v>48</v>
      </c>
      <c r="AK21" s="3" t="s">
        <v>42</v>
      </c>
      <c r="AL21" s="3"/>
      <c r="AM21" s="3"/>
      <c r="AN21" s="3"/>
      <c r="AO21" s="4"/>
      <c r="AP21" s="4"/>
    </row>
    <row r="22" spans="1:42" s="5" customFormat="1" ht="26.25" customHeight="1">
      <c r="A22" s="1">
        <v>19</v>
      </c>
      <c r="B22" s="18">
        <v>11022168</v>
      </c>
      <c r="C22" s="1" t="s">
        <v>220</v>
      </c>
      <c r="D22" s="1" t="s">
        <v>221</v>
      </c>
      <c r="E22" s="1"/>
      <c r="F22" s="1" t="s">
        <v>222</v>
      </c>
      <c r="G22" s="1" t="s">
        <v>36</v>
      </c>
      <c r="H22" s="1" t="s">
        <v>32</v>
      </c>
      <c r="I22" s="1" t="s">
        <v>43</v>
      </c>
      <c r="J22" s="1" t="s">
        <v>223</v>
      </c>
      <c r="K22" s="1" t="s">
        <v>34</v>
      </c>
      <c r="L22" s="1" t="s">
        <v>35</v>
      </c>
      <c r="M22" s="1" t="s">
        <v>36</v>
      </c>
      <c r="N22" s="1">
        <v>3063</v>
      </c>
      <c r="O22" s="1">
        <v>44214006</v>
      </c>
      <c r="P22" s="1" t="s">
        <v>224</v>
      </c>
      <c r="Q22" s="1">
        <v>2013</v>
      </c>
      <c r="R22" s="1" t="s">
        <v>37</v>
      </c>
      <c r="S22" s="1">
        <v>2016</v>
      </c>
      <c r="T22" s="1" t="s">
        <v>38</v>
      </c>
      <c r="U22" s="1">
        <v>10.210000000000001</v>
      </c>
      <c r="V22" s="1">
        <v>0</v>
      </c>
      <c r="W22" s="1" t="s">
        <v>39</v>
      </c>
      <c r="X22" s="1">
        <v>10.67</v>
      </c>
      <c r="Y22" s="1">
        <v>0</v>
      </c>
      <c r="Z22" s="1" t="s">
        <v>40</v>
      </c>
      <c r="AA22" s="1">
        <v>11.14</v>
      </c>
      <c r="AB22" s="1">
        <v>1</v>
      </c>
      <c r="AC22" s="1"/>
      <c r="AD22" s="1"/>
      <c r="AE22" s="1"/>
      <c r="AF22" s="1">
        <f t="shared" si="0"/>
        <v>0</v>
      </c>
      <c r="AG22" s="2">
        <f t="shared" si="1"/>
        <v>10.673333333333334</v>
      </c>
      <c r="AH22" s="2">
        <f t="shared" si="2"/>
        <v>0.25</v>
      </c>
      <c r="AI22" s="2">
        <f t="shared" si="3"/>
        <v>0</v>
      </c>
      <c r="AJ22" s="3" t="s">
        <v>42</v>
      </c>
      <c r="AK22" s="3" t="s">
        <v>52</v>
      </c>
      <c r="AL22" s="3"/>
      <c r="AM22" s="3"/>
      <c r="AN22" s="3"/>
      <c r="AO22" s="4"/>
      <c r="AP22" s="4"/>
    </row>
    <row r="23" spans="1:42" s="5" customFormat="1" ht="26.25" customHeight="1">
      <c r="A23" s="1">
        <v>20</v>
      </c>
      <c r="B23" s="18">
        <v>11030063</v>
      </c>
      <c r="C23" s="1" t="s">
        <v>56</v>
      </c>
      <c r="D23" s="1" t="s">
        <v>57</v>
      </c>
      <c r="E23" s="1"/>
      <c r="F23" s="1" t="s">
        <v>58</v>
      </c>
      <c r="G23" s="1" t="s">
        <v>59</v>
      </c>
      <c r="H23" s="1" t="s">
        <v>32</v>
      </c>
      <c r="I23" s="1" t="s">
        <v>33</v>
      </c>
      <c r="J23" s="1" t="s">
        <v>60</v>
      </c>
      <c r="K23" s="1" t="s">
        <v>34</v>
      </c>
      <c r="L23" s="1" t="s">
        <v>35</v>
      </c>
      <c r="M23" s="1" t="s">
        <v>61</v>
      </c>
      <c r="N23" s="1">
        <v>3080</v>
      </c>
      <c r="O23" s="1">
        <v>24190127</v>
      </c>
      <c r="P23" s="1" t="s">
        <v>62</v>
      </c>
      <c r="Q23" s="1">
        <v>2012</v>
      </c>
      <c r="R23" s="1" t="s">
        <v>53</v>
      </c>
      <c r="S23" s="1">
        <v>2016</v>
      </c>
      <c r="T23" s="1" t="s">
        <v>38</v>
      </c>
      <c r="U23" s="1">
        <v>10.45</v>
      </c>
      <c r="V23" s="1">
        <v>0</v>
      </c>
      <c r="W23" s="1" t="s">
        <v>39</v>
      </c>
      <c r="X23" s="1">
        <v>10.83</v>
      </c>
      <c r="Y23" s="1">
        <v>1</v>
      </c>
      <c r="Z23" s="1" t="s">
        <v>40</v>
      </c>
      <c r="AA23" s="1">
        <v>11.48</v>
      </c>
      <c r="AB23" s="1">
        <v>1</v>
      </c>
      <c r="AC23" s="1"/>
      <c r="AD23" s="2"/>
      <c r="AE23" s="1">
        <v>1</v>
      </c>
      <c r="AF23" s="1">
        <f t="shared" si="0"/>
        <v>1</v>
      </c>
      <c r="AG23" s="2">
        <f t="shared" si="1"/>
        <v>10.920000000000002</v>
      </c>
      <c r="AH23" s="2">
        <f t="shared" si="2"/>
        <v>0.5</v>
      </c>
      <c r="AI23" s="2">
        <f t="shared" si="3"/>
        <v>0.5</v>
      </c>
      <c r="AJ23" s="3" t="s">
        <v>42</v>
      </c>
      <c r="AK23" s="3" t="s">
        <v>63</v>
      </c>
      <c r="AL23" s="3"/>
      <c r="AM23" s="3"/>
      <c r="AN23" s="3"/>
      <c r="AO23" s="4"/>
      <c r="AP23" s="4"/>
    </row>
    <row r="24" spans="1:42" s="5" customFormat="1" ht="26.25" customHeight="1">
      <c r="A24" s="1">
        <v>21</v>
      </c>
      <c r="B24" s="18">
        <v>11039965</v>
      </c>
      <c r="C24" s="1" t="s">
        <v>225</v>
      </c>
      <c r="D24" s="1" t="s">
        <v>226</v>
      </c>
      <c r="E24" s="1" t="s">
        <v>227</v>
      </c>
      <c r="F24" s="1" t="s">
        <v>228</v>
      </c>
      <c r="G24" s="1" t="s">
        <v>36</v>
      </c>
      <c r="H24" s="1" t="s">
        <v>32</v>
      </c>
      <c r="I24" s="1" t="s">
        <v>43</v>
      </c>
      <c r="J24" s="1" t="s">
        <v>229</v>
      </c>
      <c r="K24" s="1" t="s">
        <v>34</v>
      </c>
      <c r="L24" s="1" t="s">
        <v>35</v>
      </c>
      <c r="M24" s="1" t="s">
        <v>230</v>
      </c>
      <c r="N24" s="1">
        <v>3010</v>
      </c>
      <c r="O24" s="1">
        <v>51819415</v>
      </c>
      <c r="P24" s="1" t="s">
        <v>231</v>
      </c>
      <c r="Q24" s="1">
        <v>2012</v>
      </c>
      <c r="R24" s="1" t="s">
        <v>37</v>
      </c>
      <c r="S24" s="1">
        <v>2016</v>
      </c>
      <c r="T24" s="1" t="s">
        <v>49</v>
      </c>
      <c r="U24" s="1">
        <v>11.91</v>
      </c>
      <c r="V24" s="1">
        <v>1</v>
      </c>
      <c r="W24" s="1" t="s">
        <v>38</v>
      </c>
      <c r="X24" s="1">
        <v>10.55</v>
      </c>
      <c r="Y24" s="1">
        <v>0</v>
      </c>
      <c r="Z24" s="1" t="s">
        <v>40</v>
      </c>
      <c r="AA24" s="1">
        <v>11.01</v>
      </c>
      <c r="AB24" s="1">
        <v>0</v>
      </c>
      <c r="AC24" s="1"/>
      <c r="AD24" s="1"/>
      <c r="AE24" s="1">
        <v>1</v>
      </c>
      <c r="AF24" s="1">
        <f t="shared" si="0"/>
        <v>1</v>
      </c>
      <c r="AG24" s="2">
        <f t="shared" si="1"/>
        <v>11.156666666666666</v>
      </c>
      <c r="AH24" s="2">
        <f t="shared" si="2"/>
        <v>0.25</v>
      </c>
      <c r="AI24" s="2">
        <f t="shared" si="3"/>
        <v>0.5</v>
      </c>
      <c r="AJ24" s="3" t="s">
        <v>42</v>
      </c>
      <c r="AK24" s="3"/>
      <c r="AL24" s="3"/>
      <c r="AM24" s="3"/>
      <c r="AN24" s="3"/>
      <c r="AO24" s="4"/>
      <c r="AP24" s="4"/>
    </row>
    <row r="25" spans="1:42" s="5" customFormat="1" ht="26.25" customHeight="1">
      <c r="A25" s="1">
        <v>22</v>
      </c>
      <c r="B25" s="21" t="s">
        <v>261</v>
      </c>
      <c r="C25" s="1" t="s">
        <v>125</v>
      </c>
      <c r="D25" s="1" t="s">
        <v>126</v>
      </c>
      <c r="E25" s="1"/>
      <c r="F25" s="1" t="s">
        <v>127</v>
      </c>
      <c r="G25" s="1" t="s">
        <v>35</v>
      </c>
      <c r="H25" s="1" t="s">
        <v>32</v>
      </c>
      <c r="I25" s="1" t="s">
        <v>33</v>
      </c>
      <c r="J25" s="1" t="s">
        <v>128</v>
      </c>
      <c r="K25" s="1" t="s">
        <v>34</v>
      </c>
      <c r="L25" s="1" t="s">
        <v>35</v>
      </c>
      <c r="M25" s="1" t="s">
        <v>67</v>
      </c>
      <c r="N25" s="1">
        <v>3064</v>
      </c>
      <c r="O25" s="1">
        <v>90561640</v>
      </c>
      <c r="P25" s="1" t="s">
        <v>129</v>
      </c>
      <c r="Q25" s="1">
        <v>2008</v>
      </c>
      <c r="R25" s="1" t="s">
        <v>53</v>
      </c>
      <c r="S25" s="1">
        <v>2016</v>
      </c>
      <c r="T25" s="1" t="s">
        <v>38</v>
      </c>
      <c r="U25" s="1">
        <v>11.75</v>
      </c>
      <c r="V25" s="1">
        <v>1</v>
      </c>
      <c r="W25" s="1" t="s">
        <v>39</v>
      </c>
      <c r="X25" s="1">
        <v>10.5</v>
      </c>
      <c r="Y25" s="1">
        <v>0</v>
      </c>
      <c r="Z25" s="1" t="s">
        <v>40</v>
      </c>
      <c r="AA25" s="1">
        <v>10.75</v>
      </c>
      <c r="AB25" s="1">
        <v>0</v>
      </c>
      <c r="AC25" s="1"/>
      <c r="AD25" s="1"/>
      <c r="AE25" s="1">
        <v>1</v>
      </c>
      <c r="AF25" s="1">
        <v>1</v>
      </c>
      <c r="AG25" s="2">
        <f t="shared" si="1"/>
        <v>11</v>
      </c>
      <c r="AH25" s="2">
        <f t="shared" si="2"/>
        <v>0.25</v>
      </c>
      <c r="AI25" s="2">
        <f t="shared" si="3"/>
        <v>0.5</v>
      </c>
      <c r="AJ25" s="3" t="s">
        <v>42</v>
      </c>
      <c r="AK25" s="3" t="s">
        <v>41</v>
      </c>
      <c r="AL25" s="3"/>
      <c r="AM25" s="3"/>
      <c r="AN25" s="3"/>
      <c r="AO25" s="4"/>
      <c r="AP25" s="4"/>
    </row>
    <row r="26" spans="1:42" s="5" customFormat="1" ht="26.25" customHeight="1">
      <c r="A26" s="1">
        <v>23</v>
      </c>
      <c r="B26" s="21" t="s">
        <v>262</v>
      </c>
      <c r="C26" s="13" t="s">
        <v>98</v>
      </c>
      <c r="D26" s="1" t="s">
        <v>55</v>
      </c>
      <c r="E26" s="1" t="s">
        <v>98</v>
      </c>
      <c r="F26" s="1" t="s">
        <v>168</v>
      </c>
      <c r="G26" s="1" t="s">
        <v>35</v>
      </c>
      <c r="H26" s="1" t="s">
        <v>32</v>
      </c>
      <c r="I26" s="1" t="s">
        <v>33</v>
      </c>
      <c r="J26" s="1" t="s">
        <v>169</v>
      </c>
      <c r="K26" s="1" t="s">
        <v>34</v>
      </c>
      <c r="L26" s="1" t="s">
        <v>35</v>
      </c>
      <c r="M26" s="1" t="s">
        <v>35</v>
      </c>
      <c r="N26" s="1">
        <v>3076</v>
      </c>
      <c r="O26" s="1">
        <v>92511672</v>
      </c>
      <c r="P26" s="1" t="s">
        <v>170</v>
      </c>
      <c r="Q26" s="1">
        <v>2002</v>
      </c>
      <c r="R26" s="1" t="s">
        <v>37</v>
      </c>
      <c r="S26" s="1">
        <v>2006</v>
      </c>
      <c r="T26" s="1" t="s">
        <v>124</v>
      </c>
      <c r="U26" s="1">
        <v>9.9700000000000006</v>
      </c>
      <c r="V26" s="1">
        <v>0</v>
      </c>
      <c r="W26" s="1" t="s">
        <v>140</v>
      </c>
      <c r="X26" s="1">
        <v>10.99</v>
      </c>
      <c r="Y26" s="1">
        <v>0</v>
      </c>
      <c r="Z26" s="1" t="s">
        <v>138</v>
      </c>
      <c r="AA26" s="1">
        <v>9.98</v>
      </c>
      <c r="AB26" s="1">
        <v>0</v>
      </c>
      <c r="AC26" s="1" t="s">
        <v>139</v>
      </c>
      <c r="AD26" s="1">
        <v>10.43</v>
      </c>
      <c r="AE26" s="1">
        <v>0</v>
      </c>
      <c r="AF26" s="1">
        <f>SUM(S26-Q26)-4</f>
        <v>0</v>
      </c>
      <c r="AG26" s="2">
        <f>SUM(U26+X26+AA26+AD26)/4</f>
        <v>10.342500000000001</v>
      </c>
      <c r="AH26" s="2">
        <f>SUM(V26+Y26+AB26+AE26)*0.25</f>
        <v>0</v>
      </c>
      <c r="AI26" s="2">
        <f t="shared" si="3"/>
        <v>0</v>
      </c>
      <c r="AJ26" s="3" t="s">
        <v>42</v>
      </c>
      <c r="AK26" s="3" t="s">
        <v>50</v>
      </c>
      <c r="AL26" s="3"/>
      <c r="AM26" s="3"/>
      <c r="AN26" s="3"/>
      <c r="AO26" s="4"/>
      <c r="AP26" s="4"/>
    </row>
    <row r="27" spans="1:42" s="5" customFormat="1" ht="26.25" customHeight="1">
      <c r="A27" s="1">
        <v>24</v>
      </c>
      <c r="B27" s="18">
        <v>12802794</v>
      </c>
      <c r="C27" s="1" t="s">
        <v>119</v>
      </c>
      <c r="D27" s="1" t="s">
        <v>120</v>
      </c>
      <c r="E27" s="1"/>
      <c r="F27" s="1" t="s">
        <v>121</v>
      </c>
      <c r="G27" s="1" t="s">
        <v>70</v>
      </c>
      <c r="H27" s="1" t="s">
        <v>32</v>
      </c>
      <c r="I27" s="1" t="s">
        <v>43</v>
      </c>
      <c r="J27" s="1" t="s">
        <v>122</v>
      </c>
      <c r="K27" s="1" t="s">
        <v>34</v>
      </c>
      <c r="L27" s="1" t="s">
        <v>64</v>
      </c>
      <c r="M27" s="1" t="s">
        <v>68</v>
      </c>
      <c r="N27" s="1">
        <v>4064</v>
      </c>
      <c r="O27" s="1">
        <v>26489214</v>
      </c>
      <c r="P27" s="1" t="s">
        <v>123</v>
      </c>
      <c r="Q27" s="1">
        <v>2013</v>
      </c>
      <c r="R27" s="1" t="s">
        <v>37</v>
      </c>
      <c r="S27" s="1">
        <v>2016</v>
      </c>
      <c r="T27" s="1" t="s">
        <v>38</v>
      </c>
      <c r="U27" s="1">
        <v>12.63</v>
      </c>
      <c r="V27" s="1">
        <v>1</v>
      </c>
      <c r="W27" s="1" t="s">
        <v>39</v>
      </c>
      <c r="X27" s="1">
        <v>13.78</v>
      </c>
      <c r="Y27" s="1">
        <v>1</v>
      </c>
      <c r="Z27" s="1" t="s">
        <v>40</v>
      </c>
      <c r="AA27" s="1">
        <v>14.27</v>
      </c>
      <c r="AB27" s="1">
        <v>1</v>
      </c>
      <c r="AC27" s="1"/>
      <c r="AD27" s="1"/>
      <c r="AE27" s="1"/>
      <c r="AF27" s="1">
        <f>SUM(S27-Q27)-3</f>
        <v>0</v>
      </c>
      <c r="AG27" s="2">
        <f>SUM(U27+X27+AA27)/3</f>
        <v>13.56</v>
      </c>
      <c r="AH27" s="2">
        <f>SUM(V27+Y27+AB27)*0.25</f>
        <v>0.75</v>
      </c>
      <c r="AI27" s="2">
        <f t="shared" si="3"/>
        <v>0</v>
      </c>
      <c r="AJ27" s="3" t="s">
        <v>42</v>
      </c>
      <c r="AK27" s="3" t="s">
        <v>41</v>
      </c>
      <c r="AL27" s="4"/>
      <c r="AM27" s="4"/>
      <c r="AN27" s="4"/>
      <c r="AO27" s="4"/>
      <c r="AP27" s="4"/>
    </row>
    <row r="28" spans="1:42" s="5" customFormat="1" ht="26.25" customHeight="1">
      <c r="A28" s="1">
        <v>25</v>
      </c>
      <c r="B28" s="18">
        <v>12802221</v>
      </c>
      <c r="C28" s="1" t="s">
        <v>210</v>
      </c>
      <c r="D28" s="1" t="s">
        <v>211</v>
      </c>
      <c r="E28" s="1" t="s">
        <v>210</v>
      </c>
      <c r="F28" s="1" t="s">
        <v>198</v>
      </c>
      <c r="G28" s="1" t="s">
        <v>64</v>
      </c>
      <c r="H28" s="1" t="s">
        <v>32</v>
      </c>
      <c r="I28" s="1" t="s">
        <v>33</v>
      </c>
      <c r="J28" s="1" t="s">
        <v>212</v>
      </c>
      <c r="K28" s="1" t="s">
        <v>34</v>
      </c>
      <c r="L28" s="1" t="s">
        <v>64</v>
      </c>
      <c r="M28" s="1" t="s">
        <v>213</v>
      </c>
      <c r="N28" s="1">
        <v>4022</v>
      </c>
      <c r="O28" s="1">
        <v>92135653</v>
      </c>
      <c r="P28" s="1" t="s">
        <v>214</v>
      </c>
      <c r="Q28" s="1">
        <v>2013</v>
      </c>
      <c r="R28" s="1" t="s">
        <v>37</v>
      </c>
      <c r="S28" s="1">
        <v>2016</v>
      </c>
      <c r="T28" s="1" t="s">
        <v>38</v>
      </c>
      <c r="U28" s="1">
        <v>11.72</v>
      </c>
      <c r="V28" s="1">
        <v>1</v>
      </c>
      <c r="W28" s="1" t="s">
        <v>39</v>
      </c>
      <c r="X28" s="1">
        <v>13.45</v>
      </c>
      <c r="Y28" s="1">
        <v>1</v>
      </c>
      <c r="Z28" s="1" t="s">
        <v>40</v>
      </c>
      <c r="AA28" s="1">
        <v>13.87</v>
      </c>
      <c r="AB28" s="1">
        <v>1</v>
      </c>
      <c r="AC28" s="1"/>
      <c r="AD28" s="1"/>
      <c r="AE28" s="1"/>
      <c r="AF28" s="1">
        <f>SUM(S28-Q28)-3</f>
        <v>0</v>
      </c>
      <c r="AG28" s="2">
        <f>SUM(U28+X28+AA28)/3</f>
        <v>13.013333333333334</v>
      </c>
      <c r="AH28" s="2">
        <f>SUM(V28+Y28+AB28)*0.25</f>
        <v>0.75</v>
      </c>
      <c r="AI28" s="2">
        <f t="shared" si="3"/>
        <v>0</v>
      </c>
      <c r="AJ28" s="6" t="s">
        <v>42</v>
      </c>
      <c r="AK28" s="6" t="s">
        <v>41</v>
      </c>
      <c r="AL28" s="6"/>
      <c r="AM28" s="6"/>
      <c r="AN28" s="6"/>
      <c r="AO28" s="6"/>
      <c r="AP28" s="4"/>
    </row>
    <row r="29" spans="1:42" s="5" customFormat="1" ht="26.25" customHeight="1">
      <c r="A29" s="1">
        <v>26</v>
      </c>
      <c r="B29" s="21" t="s">
        <v>264</v>
      </c>
      <c r="C29" s="1" t="s">
        <v>158</v>
      </c>
      <c r="D29" s="1" t="s">
        <v>159</v>
      </c>
      <c r="E29" s="1"/>
      <c r="F29" s="1" t="s">
        <v>160</v>
      </c>
      <c r="G29" s="1" t="s">
        <v>71</v>
      </c>
      <c r="H29" s="1" t="s">
        <v>32</v>
      </c>
      <c r="I29" s="1" t="s">
        <v>43</v>
      </c>
      <c r="J29" s="1" t="s">
        <v>161</v>
      </c>
      <c r="K29" s="1" t="s">
        <v>34</v>
      </c>
      <c r="L29" s="1" t="s">
        <v>78</v>
      </c>
      <c r="M29" s="1" t="s">
        <v>136</v>
      </c>
      <c r="N29" s="1">
        <v>6014</v>
      </c>
      <c r="O29" s="1">
        <v>21782482</v>
      </c>
      <c r="P29" s="1" t="s">
        <v>162</v>
      </c>
      <c r="Q29" s="1">
        <v>1991</v>
      </c>
      <c r="R29" s="1" t="s">
        <v>53</v>
      </c>
      <c r="S29" s="1">
        <v>1996</v>
      </c>
      <c r="T29" s="1" t="s">
        <v>163</v>
      </c>
      <c r="U29" s="1">
        <v>9.89</v>
      </c>
      <c r="V29" s="1">
        <v>1</v>
      </c>
      <c r="W29" s="1" t="s">
        <v>164</v>
      </c>
      <c r="X29" s="1">
        <v>10.41</v>
      </c>
      <c r="Y29" s="1">
        <v>1</v>
      </c>
      <c r="Z29" s="1" t="s">
        <v>165</v>
      </c>
      <c r="AA29" s="1">
        <v>10.83</v>
      </c>
      <c r="AB29" s="1">
        <v>0</v>
      </c>
      <c r="AC29" s="1" t="s">
        <v>166</v>
      </c>
      <c r="AD29" s="1">
        <v>11.17</v>
      </c>
      <c r="AE29" s="1">
        <v>0</v>
      </c>
      <c r="AF29" s="1">
        <f>SUM(S29-Q29)-4</f>
        <v>1</v>
      </c>
      <c r="AG29" s="2">
        <f>SUM(U29+X29+AA29+AD29)/4</f>
        <v>10.575000000000001</v>
      </c>
      <c r="AH29" s="2">
        <f>SUM(V29+Y29+AB29+AE29)*0.25</f>
        <v>0.5</v>
      </c>
      <c r="AI29" s="2">
        <f t="shared" si="3"/>
        <v>0.5</v>
      </c>
      <c r="AJ29" s="6" t="s">
        <v>42</v>
      </c>
      <c r="AK29" s="6" t="s">
        <v>52</v>
      </c>
      <c r="AL29" s="6"/>
      <c r="AM29" s="6"/>
      <c r="AN29" s="6"/>
      <c r="AO29" s="6"/>
      <c r="AP29" s="4"/>
    </row>
    <row r="30" spans="1:42" s="5" customFormat="1" ht="32.25" customHeight="1">
      <c r="A30" s="1">
        <v>27</v>
      </c>
      <c r="B30" s="21" t="s">
        <v>263</v>
      </c>
      <c r="C30" s="1" t="s">
        <v>81</v>
      </c>
      <c r="D30" s="1" t="s">
        <v>82</v>
      </c>
      <c r="E30" s="1"/>
      <c r="F30" s="1" t="s">
        <v>83</v>
      </c>
      <c r="G30" s="1" t="s">
        <v>84</v>
      </c>
      <c r="H30" s="1" t="s">
        <v>32</v>
      </c>
      <c r="I30" s="1" t="s">
        <v>43</v>
      </c>
      <c r="J30" s="1" t="s">
        <v>85</v>
      </c>
      <c r="K30" s="1" t="s">
        <v>34</v>
      </c>
      <c r="L30" s="1" t="s">
        <v>72</v>
      </c>
      <c r="M30" s="1" t="s">
        <v>84</v>
      </c>
      <c r="N30" s="1">
        <v>2100</v>
      </c>
      <c r="O30" s="1">
        <v>23637515</v>
      </c>
      <c r="P30" s="1" t="s">
        <v>86</v>
      </c>
      <c r="Q30" s="1">
        <v>2009</v>
      </c>
      <c r="R30" s="1" t="s">
        <v>37</v>
      </c>
      <c r="S30" s="1">
        <v>2012</v>
      </c>
      <c r="T30" s="1" t="s">
        <v>45</v>
      </c>
      <c r="U30" s="1">
        <v>11.95</v>
      </c>
      <c r="V30" s="1">
        <v>1</v>
      </c>
      <c r="W30" s="1" t="s">
        <v>46</v>
      </c>
      <c r="X30" s="1">
        <v>13.25</v>
      </c>
      <c r="Y30" s="1">
        <v>1</v>
      </c>
      <c r="Z30" s="1" t="s">
        <v>47</v>
      </c>
      <c r="AA30" s="1">
        <v>11.96</v>
      </c>
      <c r="AB30" s="1">
        <v>1</v>
      </c>
      <c r="AC30" s="1"/>
      <c r="AD30" s="1"/>
      <c r="AE30" s="1"/>
      <c r="AF30" s="1">
        <f>SUM(S30-Q30)-3</f>
        <v>0</v>
      </c>
      <c r="AG30" s="2">
        <f>SUM(U30+X30+AA30)/3</f>
        <v>12.386666666666665</v>
      </c>
      <c r="AH30" s="2">
        <f>SUM(V30+Y30+AB30)*0.25</f>
        <v>0.75</v>
      </c>
      <c r="AI30" s="2">
        <f t="shared" si="3"/>
        <v>0</v>
      </c>
      <c r="AJ30" s="6" t="s">
        <v>42</v>
      </c>
      <c r="AK30" s="6" t="s">
        <v>41</v>
      </c>
      <c r="AL30" s="6"/>
      <c r="AM30" s="6"/>
      <c r="AN30" s="6"/>
      <c r="AO30" s="6"/>
      <c r="AP30" s="4"/>
    </row>
    <row r="31" spans="1:42" s="5" customFormat="1" ht="26.25" customHeight="1">
      <c r="A31" s="1">
        <v>28</v>
      </c>
      <c r="B31" s="18">
        <v>13440610</v>
      </c>
      <c r="C31" s="1" t="s">
        <v>107</v>
      </c>
      <c r="D31" s="1" t="s">
        <v>108</v>
      </c>
      <c r="E31" s="1"/>
      <c r="F31" s="1" t="s">
        <v>109</v>
      </c>
      <c r="G31" s="1" t="s">
        <v>110</v>
      </c>
      <c r="H31" s="1" t="s">
        <v>32</v>
      </c>
      <c r="I31" s="1" t="s">
        <v>33</v>
      </c>
      <c r="J31" s="1" t="s">
        <v>111</v>
      </c>
      <c r="K31" s="1" t="s">
        <v>34</v>
      </c>
      <c r="L31" s="1" t="s">
        <v>103</v>
      </c>
      <c r="M31" s="1" t="s">
        <v>70</v>
      </c>
      <c r="N31" s="1">
        <v>1008</v>
      </c>
      <c r="O31" s="1">
        <v>22942823</v>
      </c>
      <c r="P31" s="1" t="s">
        <v>112</v>
      </c>
      <c r="Q31" s="1">
        <v>2013</v>
      </c>
      <c r="R31" s="1" t="s">
        <v>37</v>
      </c>
      <c r="S31" s="1">
        <v>2016</v>
      </c>
      <c r="T31" s="1" t="s">
        <v>38</v>
      </c>
      <c r="U31" s="1">
        <v>13.98</v>
      </c>
      <c r="V31" s="1">
        <v>1</v>
      </c>
      <c r="W31" s="1" t="s">
        <v>39</v>
      </c>
      <c r="X31" s="1">
        <v>13.62</v>
      </c>
      <c r="Y31" s="1">
        <v>1</v>
      </c>
      <c r="Z31" s="1" t="s">
        <v>40</v>
      </c>
      <c r="AA31" s="1">
        <v>13.74</v>
      </c>
      <c r="AB31" s="1">
        <v>1</v>
      </c>
      <c r="AC31" s="1"/>
      <c r="AD31" s="1"/>
      <c r="AE31" s="1"/>
      <c r="AF31" s="1">
        <f>SUM(S31-Q31)-3</f>
        <v>0</v>
      </c>
      <c r="AG31" s="2">
        <f>SUM(U31+X31+AA31)/3</f>
        <v>13.780000000000001</v>
      </c>
      <c r="AH31" s="2">
        <f>SUM(V31+Y31+AB31)*0.25</f>
        <v>0.75</v>
      </c>
      <c r="AI31" s="2">
        <f t="shared" si="3"/>
        <v>0</v>
      </c>
      <c r="AJ31" s="6" t="s">
        <v>42</v>
      </c>
      <c r="AK31" s="6"/>
      <c r="AL31" s="6"/>
      <c r="AM31" s="6"/>
      <c r="AN31" s="6"/>
      <c r="AO31" s="6"/>
      <c r="AP31" s="4"/>
    </row>
    <row r="32" spans="1:42" s="5" customFormat="1" ht="26.25" customHeight="1">
      <c r="A32" s="1">
        <v>29</v>
      </c>
      <c r="B32" s="21" t="s">
        <v>265</v>
      </c>
      <c r="C32" s="1" t="s">
        <v>73</v>
      </c>
      <c r="D32" s="1" t="s">
        <v>74</v>
      </c>
      <c r="E32" s="1"/>
      <c r="F32" s="1" t="s">
        <v>75</v>
      </c>
      <c r="G32" s="1" t="s">
        <v>76</v>
      </c>
      <c r="H32" s="1" t="s">
        <v>32</v>
      </c>
      <c r="I32" s="1" t="s">
        <v>33</v>
      </c>
      <c r="J32" s="1" t="s">
        <v>77</v>
      </c>
      <c r="K32" s="1" t="s">
        <v>34</v>
      </c>
      <c r="L32" s="1" t="s">
        <v>78</v>
      </c>
      <c r="M32" s="1" t="s">
        <v>79</v>
      </c>
      <c r="N32" s="1">
        <v>6012</v>
      </c>
      <c r="O32" s="1">
        <v>21198239</v>
      </c>
      <c r="P32" s="1" t="s">
        <v>80</v>
      </c>
      <c r="Q32" s="1">
        <v>2012</v>
      </c>
      <c r="R32" s="1" t="s">
        <v>53</v>
      </c>
      <c r="S32" s="1">
        <v>2016</v>
      </c>
      <c r="T32" s="1" t="s">
        <v>49</v>
      </c>
      <c r="U32" s="1">
        <v>13.34</v>
      </c>
      <c r="V32" s="1">
        <v>1</v>
      </c>
      <c r="W32" s="1" t="s">
        <v>38</v>
      </c>
      <c r="X32" s="1">
        <v>13.75</v>
      </c>
      <c r="Y32" s="1">
        <v>1</v>
      </c>
      <c r="Z32" s="1" t="s">
        <v>40</v>
      </c>
      <c r="AA32" s="1">
        <v>15.65</v>
      </c>
      <c r="AB32" s="1">
        <v>1</v>
      </c>
      <c r="AC32" s="1"/>
      <c r="AD32" s="1"/>
      <c r="AE32" s="1"/>
      <c r="AF32" s="1">
        <f>SUM(S32-Q32)-3</f>
        <v>1</v>
      </c>
      <c r="AG32" s="2">
        <f>SUM(U32+X32+AA32)/3</f>
        <v>14.246666666666668</v>
      </c>
      <c r="AH32" s="2">
        <f>SUM(V32+Y32+AB32)*0.25</f>
        <v>0.75</v>
      </c>
      <c r="AI32" s="2">
        <f t="shared" si="3"/>
        <v>0.5</v>
      </c>
      <c r="AJ32" s="6" t="s">
        <v>42</v>
      </c>
      <c r="AK32" s="6" t="s">
        <v>52</v>
      </c>
      <c r="AL32" s="6"/>
      <c r="AM32" s="6"/>
      <c r="AN32" s="6"/>
      <c r="AO32" s="6"/>
      <c r="AP32" s="4"/>
    </row>
    <row r="33" spans="1:42" s="5" customFormat="1" ht="26.25" customHeight="1">
      <c r="A33" s="1">
        <v>30</v>
      </c>
      <c r="B33" s="21" t="s">
        <v>266</v>
      </c>
      <c r="C33" s="1" t="s">
        <v>243</v>
      </c>
      <c r="D33" s="1" t="s">
        <v>244</v>
      </c>
      <c r="E33" s="1"/>
      <c r="F33" s="1" t="s">
        <v>245</v>
      </c>
      <c r="G33" s="1" t="s">
        <v>246</v>
      </c>
      <c r="H33" s="1" t="s">
        <v>32</v>
      </c>
      <c r="I33" s="1" t="s">
        <v>33</v>
      </c>
      <c r="J33" s="1" t="s">
        <v>247</v>
      </c>
      <c r="K33" s="1" t="s">
        <v>34</v>
      </c>
      <c r="L33" s="1" t="s">
        <v>44</v>
      </c>
      <c r="M33" s="1" t="s">
        <v>246</v>
      </c>
      <c r="N33" s="1">
        <v>5050</v>
      </c>
      <c r="O33" s="1">
        <v>96903473</v>
      </c>
      <c r="P33" s="1" t="s">
        <v>248</v>
      </c>
      <c r="Q33" s="1">
        <v>2011</v>
      </c>
      <c r="R33" s="1" t="s">
        <v>53</v>
      </c>
      <c r="S33" s="1">
        <v>2014</v>
      </c>
      <c r="T33" s="1" t="s">
        <v>47</v>
      </c>
      <c r="U33" s="1">
        <v>12.75</v>
      </c>
      <c r="V33" s="1">
        <v>1</v>
      </c>
      <c r="W33" s="1" t="s">
        <v>49</v>
      </c>
      <c r="X33" s="1">
        <v>14.66</v>
      </c>
      <c r="Y33" s="1">
        <v>1</v>
      </c>
      <c r="Z33" s="1" t="s">
        <v>38</v>
      </c>
      <c r="AA33" s="1">
        <v>13.86</v>
      </c>
      <c r="AB33" s="1">
        <v>1</v>
      </c>
      <c r="AC33" s="1"/>
      <c r="AD33" s="1"/>
      <c r="AE33" s="1"/>
      <c r="AF33" s="1">
        <f>SUM(S33-Q33)-3</f>
        <v>0</v>
      </c>
      <c r="AG33" s="2">
        <f>SUM(U33+X33+AA33)/3</f>
        <v>13.756666666666666</v>
      </c>
      <c r="AH33" s="2">
        <f>SUM(V33+Y33+AB33)*0.25</f>
        <v>0.75</v>
      </c>
      <c r="AI33" s="2">
        <f t="shared" si="3"/>
        <v>0</v>
      </c>
      <c r="AJ33" s="7" t="s">
        <v>48</v>
      </c>
      <c r="AK33" s="7" t="s">
        <v>42</v>
      </c>
      <c r="AL33" s="7"/>
      <c r="AM33" s="7"/>
      <c r="AN33" s="7" t="s">
        <v>141</v>
      </c>
      <c r="AO33" s="7" t="s">
        <v>51</v>
      </c>
      <c r="AP33" s="7"/>
    </row>
    <row r="36" spans="1:42" ht="18.75">
      <c r="A36" s="14" t="s">
        <v>253</v>
      </c>
      <c r="B36" s="19"/>
      <c r="C36" s="15"/>
      <c r="D36" s="15" t="s">
        <v>256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</row>
  </sheetData>
  <mergeCells count="2">
    <mergeCell ref="A2:AQ2"/>
    <mergeCell ref="A1:AQ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list (2)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Dell</cp:lastModifiedBy>
  <cp:lastPrinted>2016-09-21T15:31:50Z</cp:lastPrinted>
  <dcterms:created xsi:type="dcterms:W3CDTF">2016-08-02T10:20:31Z</dcterms:created>
  <dcterms:modified xsi:type="dcterms:W3CDTF">2016-09-21T15:54:04Z</dcterms:modified>
  <cp:category/>
</cp:coreProperties>
</file>