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e" sheetId="4" r:id="rId1"/>
  </sheets>
  <definedNames>
    <definedName name="_xlnm._FilterDatabase" localSheetId="0" hidden="1">liste!$A$1:$BY$30</definedName>
  </definedNames>
  <calcPr calcId="124519"/>
</workbook>
</file>

<file path=xl/calcChain.xml><?xml version="1.0" encoding="utf-8"?>
<calcChain xmlns="http://schemas.openxmlformats.org/spreadsheetml/2006/main">
  <c r="BQ30" i="4"/>
  <c r="BP30"/>
  <c r="BO30"/>
  <c r="BQ29"/>
  <c r="BP29"/>
  <c r="BO29"/>
  <c r="BR29" l="1"/>
  <c r="BR30"/>
  <c r="BQ28"/>
  <c r="BO28"/>
  <c r="BN28"/>
  <c r="BP28" s="1"/>
  <c r="BQ27"/>
  <c r="BO27"/>
  <c r="BN27"/>
  <c r="BP27" s="1"/>
  <c r="BQ26"/>
  <c r="BO26"/>
  <c r="BN26"/>
  <c r="BP26" s="1"/>
  <c r="BQ25"/>
  <c r="BO25"/>
  <c r="BN25"/>
  <c r="BP25" s="1"/>
  <c r="BQ24"/>
  <c r="BO24"/>
  <c r="BN24"/>
  <c r="BP24" s="1"/>
  <c r="BQ23"/>
  <c r="BO23"/>
  <c r="BN23"/>
  <c r="BP23" s="1"/>
  <c r="BQ22"/>
  <c r="BO22"/>
  <c r="BN22"/>
  <c r="BP22" s="1"/>
  <c r="BQ21"/>
  <c r="BO21"/>
  <c r="BN21"/>
  <c r="BP21" s="1"/>
  <c r="BQ20"/>
  <c r="BO20"/>
  <c r="BN20"/>
  <c r="BP20" s="1"/>
  <c r="BQ19"/>
  <c r="BO19"/>
  <c r="BN19"/>
  <c r="BP19" s="1"/>
  <c r="BQ18"/>
  <c r="BO18"/>
  <c r="BN18"/>
  <c r="BP18" s="1"/>
  <c r="BQ17"/>
  <c r="BO17"/>
  <c r="BN17"/>
  <c r="BP17" s="1"/>
  <c r="BQ16"/>
  <c r="BO16"/>
  <c r="BN16"/>
  <c r="BP16" s="1"/>
  <c r="BQ15"/>
  <c r="BO15"/>
  <c r="BN15"/>
  <c r="BP15" s="1"/>
  <c r="BQ14"/>
  <c r="BO14"/>
  <c r="BN14"/>
  <c r="BP14" s="1"/>
  <c r="BQ13"/>
  <c r="BO13"/>
  <c r="BN13"/>
  <c r="BP13" s="1"/>
  <c r="BQ12"/>
  <c r="BO12"/>
  <c r="BN12"/>
  <c r="BP12" s="1"/>
  <c r="BQ11"/>
  <c r="BO11"/>
  <c r="BN11"/>
  <c r="BP11" s="1"/>
  <c r="BQ10"/>
  <c r="BO10"/>
  <c r="BN10"/>
  <c r="BP10" s="1"/>
  <c r="BQ9"/>
  <c r="BO9"/>
  <c r="BN9"/>
  <c r="BP9" s="1"/>
  <c r="BQ8"/>
  <c r="BO8"/>
  <c r="BN8"/>
  <c r="BP8" s="1"/>
  <c r="BQ7"/>
  <c r="BO7"/>
  <c r="BN7"/>
  <c r="BP7" s="1"/>
  <c r="BQ6"/>
  <c r="BO6"/>
  <c r="BN6"/>
  <c r="BP6" s="1"/>
  <c r="BQ5"/>
  <c r="BO5"/>
  <c r="BN5"/>
  <c r="BP5" s="1"/>
  <c r="BQ4"/>
  <c r="BO4"/>
  <c r="BN4"/>
  <c r="BP4" s="1"/>
  <c r="BQ3"/>
  <c r="BO3"/>
  <c r="BN3"/>
  <c r="BP3" s="1"/>
  <c r="BQ2"/>
  <c r="BO2"/>
  <c r="BN2"/>
  <c r="BP2" s="1"/>
  <c r="BR15" l="1"/>
  <c r="BR9"/>
  <c r="BR11"/>
  <c r="BR3"/>
  <c r="BR17"/>
  <c r="BR26"/>
  <c r="BR21"/>
  <c r="BR2"/>
  <c r="BR5"/>
  <c r="BR7"/>
  <c r="BR8"/>
  <c r="BR10"/>
  <c r="BR13"/>
  <c r="BR14"/>
  <c r="BR16"/>
  <c r="BR20"/>
  <c r="BR22"/>
  <c r="BR23"/>
  <c r="BR24"/>
  <c r="BR25"/>
  <c r="BR6"/>
  <c r="BR12"/>
  <c r="BR19"/>
  <c r="BR4"/>
  <c r="BR18"/>
  <c r="BR27"/>
  <c r="BR28"/>
</calcChain>
</file>

<file path=xl/sharedStrings.xml><?xml version="1.0" encoding="utf-8"?>
<sst xmlns="http://schemas.openxmlformats.org/spreadsheetml/2006/main" count="1040" uniqueCount="408">
  <si>
    <t>Dossier N°</t>
  </si>
  <si>
    <t>Ordre</t>
  </si>
  <si>
    <t>N° C.I.N. ou du passeport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</si>
  <si>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</si>
  <si>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</si>
  <si>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</si>
  <si>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</si>
  <si>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</si>
  <si>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</si>
  <si>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</si>
  <si>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</si>
  <si>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</si>
  <si>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</si>
  <si>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</si>
  <si>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</si>
  <si>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</si>
  <si>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</si>
  <si>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</si>
  <si>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</si>
  <si>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Nombre de redoublement à partir du bac</t>
  </si>
  <si>
    <t>Avez-vous suivi les études dans un cycle préparatoire ?</t>
  </si>
  <si>
    <t>Nombre de redoublement dans le cycle préparatoire</t>
  </si>
  <si>
    <t>Nombre de retrait d'inscription</t>
  </si>
  <si>
    <t>Etablissement du dernier diplôme</t>
  </si>
  <si>
    <t>Spécialité</t>
  </si>
  <si>
    <t>Nature diplôme obtenu</t>
  </si>
  <si>
    <t xml:space="preserve">Année d´obtention du diplôme </t>
  </si>
  <si>
    <t xml:space="preserve">Situation professionnelle </t>
  </si>
  <si>
    <t>Nombre de stages</t>
  </si>
  <si>
    <t>Année Univ. 1</t>
  </si>
  <si>
    <t>Niveau 1</t>
  </si>
  <si>
    <t>Etablissement 1</t>
  </si>
  <si>
    <t>Etudes poursuivies 1</t>
  </si>
  <si>
    <t>Moyenne 1</t>
  </si>
  <si>
    <t>Crédit 1</t>
  </si>
  <si>
    <t>Redouble 1</t>
  </si>
  <si>
    <t>Mention 1</t>
  </si>
  <si>
    <t>Session 1</t>
  </si>
  <si>
    <t>Année Univ. 2</t>
  </si>
  <si>
    <t>Niveau 2</t>
  </si>
  <si>
    <t>Etablissement 2</t>
  </si>
  <si>
    <t>Etudes poursuivies 2</t>
  </si>
  <si>
    <t>Moyenne 2</t>
  </si>
  <si>
    <t>Crédit 2</t>
  </si>
  <si>
    <t>Redouble 2</t>
  </si>
  <si>
    <t>Mention 2</t>
  </si>
  <si>
    <t>Session 2</t>
  </si>
  <si>
    <t>Année Univ. 3</t>
  </si>
  <si>
    <t>Niveau 3</t>
  </si>
  <si>
    <t>Etablissement 3</t>
  </si>
  <si>
    <t>Etudes poursuivies 3</t>
  </si>
  <si>
    <t>Moyenne 3</t>
  </si>
  <si>
    <t>Crédit 3</t>
  </si>
  <si>
    <t>Redouble 3</t>
  </si>
  <si>
    <t>Mention 3</t>
  </si>
  <si>
    <t>Session 3</t>
  </si>
  <si>
    <t>Année Univ. 4</t>
  </si>
  <si>
    <t>Niveau 4</t>
  </si>
  <si>
    <t>Etablissement 4</t>
  </si>
  <si>
    <t>Etudes poursuivies 4</t>
  </si>
  <si>
    <t>Moyenne 4</t>
  </si>
  <si>
    <t>Crédit 4</t>
  </si>
  <si>
    <t>Redouble 4</t>
  </si>
  <si>
    <t>Mention 4</t>
  </si>
  <si>
    <t>Session 4</t>
  </si>
  <si>
    <t>Total des redoublements</t>
  </si>
  <si>
    <t>Choix 1</t>
  </si>
  <si>
    <t>Choix 2</t>
  </si>
  <si>
    <t>Moyenne terminale : Semestre 1</t>
  </si>
  <si>
    <t>Moyenne terminale : Semestre 2</t>
  </si>
  <si>
    <t>Date d'ajout</t>
  </si>
  <si>
    <t>Date de modification</t>
  </si>
  <si>
    <t>Tunisienne</t>
  </si>
  <si>
    <t>Féminin</t>
  </si>
  <si>
    <t xml:space="preserve"> Tunisie </t>
  </si>
  <si>
    <t>sfax</t>
  </si>
  <si>
    <t>Passable</t>
  </si>
  <si>
    <t>Non</t>
  </si>
  <si>
    <t>FLSH de Sfax</t>
  </si>
  <si>
    <t>LICENCE APPLIQUE</t>
  </si>
  <si>
    <t>2012-2013</t>
  </si>
  <si>
    <t>PASSABLE</t>
  </si>
  <si>
    <t>2013-2014</t>
  </si>
  <si>
    <t>2015-2016</t>
  </si>
  <si>
    <t>Mastère professionnelle Tourisme et patrimoine</t>
  </si>
  <si>
    <t>0000-00-00 00:00:00</t>
  </si>
  <si>
    <t>sidi Bouzid</t>
  </si>
  <si>
    <t>2011-2012</t>
  </si>
  <si>
    <t>Mastère de recherche en histoire</t>
  </si>
  <si>
    <t xml:space="preserve"> 119/2016</t>
  </si>
  <si>
    <t>Dougari</t>
  </si>
  <si>
    <t>Monia</t>
  </si>
  <si>
    <t>1992-03-30</t>
  </si>
  <si>
    <t>jebeniana</t>
  </si>
  <si>
    <t>EL Amra Sfax</t>
  </si>
  <si>
    <t>dougari.monia12@yahoo.com</t>
  </si>
  <si>
    <t>Histoire</t>
  </si>
  <si>
    <t xml:space="preserve">étudiante </t>
  </si>
  <si>
    <t xml:space="preserve">1ére année </t>
  </si>
  <si>
    <t xml:space="preserve">2éme année </t>
  </si>
  <si>
    <t>2014-2015</t>
  </si>
  <si>
    <t xml:space="preserve">3éme année </t>
  </si>
  <si>
    <t>ASSEZ BIEN</t>
  </si>
  <si>
    <t>2016-07-15 11:18:30</t>
  </si>
  <si>
    <t xml:space="preserve"> 132/2016</t>
  </si>
  <si>
    <t>boubaker</t>
  </si>
  <si>
    <t>noura</t>
  </si>
  <si>
    <t>1990-04-16</t>
  </si>
  <si>
    <t>eljem</t>
  </si>
  <si>
    <t>laachaba eljem</t>
  </si>
  <si>
    <t>mahdia</t>
  </si>
  <si>
    <t>noura.boubaker123@hotmail.com</t>
  </si>
  <si>
    <t>FLSH Sousse</t>
  </si>
  <si>
    <t>licence applique en patrimoine</t>
  </si>
  <si>
    <t>2016-07-15 10:25:58</t>
  </si>
  <si>
    <t xml:space="preserve"> 143/2016</t>
  </si>
  <si>
    <t>Mansouri</t>
  </si>
  <si>
    <t>Maren</t>
  </si>
  <si>
    <t>1994-11-11</t>
  </si>
  <si>
    <t>Benikhadech</t>
  </si>
  <si>
    <t>Médenine Benikhadech Zammour</t>
  </si>
  <si>
    <t>médenine</t>
  </si>
  <si>
    <t>Zammourimaren94@gmail.com</t>
  </si>
  <si>
    <t>Étudiante</t>
  </si>
  <si>
    <t>Patrimoine</t>
  </si>
  <si>
    <t>2016-07-15 11:36:22</t>
  </si>
  <si>
    <t>Assez bien</t>
  </si>
  <si>
    <t>2010-2011</t>
  </si>
  <si>
    <t xml:space="preserve"> 202/2016</t>
  </si>
  <si>
    <t>Kortas</t>
  </si>
  <si>
    <t>Ahlem</t>
  </si>
  <si>
    <t>1993-07-15</t>
  </si>
  <si>
    <t>Sousse</t>
  </si>
  <si>
    <t>Avenue al mamlaka al souaadia</t>
  </si>
  <si>
    <t>sousse</t>
  </si>
  <si>
    <t xml:space="preserve">Akouda </t>
  </si>
  <si>
    <t>ahlemch22@gmail.com</t>
  </si>
  <si>
    <t>Métier du patrimoine</t>
  </si>
  <si>
    <t xml:space="preserve">Licence appliquée du patrimoine </t>
  </si>
  <si>
    <t>2016-07-15 11:36:12</t>
  </si>
  <si>
    <t xml:space="preserve"> 211/2016</t>
  </si>
  <si>
    <t>bensalem</t>
  </si>
  <si>
    <t>hadia</t>
  </si>
  <si>
    <t>1992-02-09</t>
  </si>
  <si>
    <t>jbenyna-sfax</t>
  </si>
  <si>
    <t>dokhan-ghraba-sfax</t>
  </si>
  <si>
    <t>ghraba</t>
  </si>
  <si>
    <t>hadiabensalem9@gmail.com</t>
  </si>
  <si>
    <t xml:space="preserve">Etudiante </t>
  </si>
  <si>
    <t xml:space="preserve">1 ère année </t>
  </si>
  <si>
    <t xml:space="preserve"> 2 ème année  </t>
  </si>
  <si>
    <t xml:space="preserve">3 ème année </t>
  </si>
  <si>
    <t>2016-07-15 11:38:53</t>
  </si>
  <si>
    <t>2016-07-27 12:32:43</t>
  </si>
  <si>
    <t>sidi bouzid</t>
  </si>
  <si>
    <t>kairouan</t>
  </si>
  <si>
    <t>Mastère professionnelle en sociologie</t>
  </si>
  <si>
    <t>Masculin</t>
  </si>
  <si>
    <t>2008-2009</t>
  </si>
  <si>
    <t>SFAX</t>
  </si>
  <si>
    <t>bir ali ben khalifa</t>
  </si>
  <si>
    <t xml:space="preserve"> 413/2016</t>
  </si>
  <si>
    <t>chayma</t>
  </si>
  <si>
    <t>sfar chaaben</t>
  </si>
  <si>
    <t>1992-08-10</t>
  </si>
  <si>
    <t>Mahdia</t>
  </si>
  <si>
    <t>02 rue elbostene zwila</t>
  </si>
  <si>
    <t>chaiima.23@hotmail.fr</t>
  </si>
  <si>
    <t>patrimoine</t>
  </si>
  <si>
    <t>2016-07-15 20:14:55</t>
  </si>
  <si>
    <t>sabrine</t>
  </si>
  <si>
    <t xml:space="preserve"> 513/2016</t>
  </si>
  <si>
    <t>Alagui</t>
  </si>
  <si>
    <t>Hanen</t>
  </si>
  <si>
    <t>1993-09-02</t>
  </si>
  <si>
    <t>Kasserine</t>
  </si>
  <si>
    <t>Cité fath rue antar ibn chaded num 12</t>
  </si>
  <si>
    <t>kasserine</t>
  </si>
  <si>
    <t>hanenalagui8@gmail.com</t>
  </si>
  <si>
    <t>Métiers de patrimoine</t>
  </si>
  <si>
    <t>2016-07-16 11:42:44</t>
  </si>
  <si>
    <t>2004-2005</t>
  </si>
  <si>
    <t>Mastère de recherche Sociologie</t>
  </si>
  <si>
    <t>gafsa</t>
  </si>
  <si>
    <t xml:space="preserve"> 742/2016</t>
  </si>
  <si>
    <t>hayet</t>
  </si>
  <si>
    <t xml:space="preserve">kachti </t>
  </si>
  <si>
    <t>1991-04-18</t>
  </si>
  <si>
    <t xml:space="preserve">Zghabna </t>
  </si>
  <si>
    <t xml:space="preserve">Zghabna Eljem Mahdia </t>
  </si>
  <si>
    <t>Eljem</t>
  </si>
  <si>
    <t>hayet.kachti@gmail.com</t>
  </si>
  <si>
    <t xml:space="preserve">licence applique </t>
  </si>
  <si>
    <t>2016-07-17 11:14:02</t>
  </si>
  <si>
    <t>amani</t>
  </si>
  <si>
    <t xml:space="preserve"> 845/2016</t>
  </si>
  <si>
    <t xml:space="preserve">Ben Hamouda </t>
  </si>
  <si>
    <t>Wafa</t>
  </si>
  <si>
    <t>1993-07-24</t>
  </si>
  <si>
    <t>22 Rue Elzaitouna Msaken</t>
  </si>
  <si>
    <t>Msaken</t>
  </si>
  <si>
    <t>wafabenhamouda21@gmail.com</t>
  </si>
  <si>
    <t>Licence Appliquée du Patrimoine</t>
  </si>
  <si>
    <t>2016-07-17 21:33:34</t>
  </si>
  <si>
    <t>2016-07-17 21:37:58</t>
  </si>
  <si>
    <t>Regueb</t>
  </si>
  <si>
    <t xml:space="preserve"> 1068/2016</t>
  </si>
  <si>
    <t>zaafouri</t>
  </si>
  <si>
    <t>selma</t>
  </si>
  <si>
    <t>1988-12-13</t>
  </si>
  <si>
    <t>twila</t>
  </si>
  <si>
    <t xml:space="preserve">bureau de l'avocate amel ghawari immeuble baklouti </t>
  </si>
  <si>
    <t>sifdi bouzid</t>
  </si>
  <si>
    <t>salmabakkar01@gmail.com</t>
  </si>
  <si>
    <t>institut supérieur des etudes appliquées de l'humanité en sbeitla</t>
  </si>
  <si>
    <t>Autres</t>
  </si>
  <si>
    <t xml:space="preserve">licence appliquée en animation touristique </t>
  </si>
  <si>
    <t>2016-07-18 17:50:22</t>
  </si>
  <si>
    <t>BIEN</t>
  </si>
  <si>
    <t>karima</t>
  </si>
  <si>
    <t xml:space="preserve"> 1469/2016</t>
  </si>
  <si>
    <t>Yousfi</t>
  </si>
  <si>
    <t>Wided</t>
  </si>
  <si>
    <t>1992-07-06</t>
  </si>
  <si>
    <t>Bir Amamma</t>
  </si>
  <si>
    <t>Akrimi Elaiid Ben lehlelli - Bir elhaffey</t>
  </si>
  <si>
    <t>bir elhaffey</t>
  </si>
  <si>
    <t>widedyousfi@gmail.com</t>
  </si>
  <si>
    <t>L.A du Patrimoine</t>
  </si>
  <si>
    <t>2016-07-20 10:08:09</t>
  </si>
  <si>
    <t>MAITRISE</t>
  </si>
  <si>
    <t>2006-2007</t>
  </si>
  <si>
    <t xml:space="preserve"> 1499/2016</t>
  </si>
  <si>
    <t>Bouazizi</t>
  </si>
  <si>
    <t>Houda</t>
  </si>
  <si>
    <t>1993-01-16</t>
  </si>
  <si>
    <t>Bureau poste elmzara</t>
  </si>
  <si>
    <t>houdabouazizi6@gmail.com</t>
  </si>
  <si>
    <t>2016-07-20 11:04:03</t>
  </si>
  <si>
    <t>oui</t>
  </si>
  <si>
    <t xml:space="preserve"> 1546/2016</t>
  </si>
  <si>
    <t>ben abdelssaleme</t>
  </si>
  <si>
    <t>ines</t>
  </si>
  <si>
    <t>1992-02-22</t>
  </si>
  <si>
    <t>bir ali ben khalifa ecole elroched</t>
  </si>
  <si>
    <t>bir ali</t>
  </si>
  <si>
    <t>benabdesslemnoussa@gmail.com</t>
  </si>
  <si>
    <t>partimoine</t>
  </si>
  <si>
    <t>2016-07-20 11:59:53</t>
  </si>
  <si>
    <t>2016-07-27 19:12:01</t>
  </si>
  <si>
    <t>2003-2004</t>
  </si>
  <si>
    <t xml:space="preserve"> 1679/2016</t>
  </si>
  <si>
    <t>Khelifi</t>
  </si>
  <si>
    <t>Kawther</t>
  </si>
  <si>
    <t>1989-11-22</t>
  </si>
  <si>
    <t>Essaida 9115 Regueb Sidi bouzid</t>
  </si>
  <si>
    <t>Essaida</t>
  </si>
  <si>
    <t>khelifikawther15@gmail.com</t>
  </si>
  <si>
    <t>ISET Sbeitla</t>
  </si>
  <si>
    <t>Animation touristique</t>
  </si>
  <si>
    <t>2016-07-21 09:12:27</t>
  </si>
  <si>
    <t xml:space="preserve"> 1731/2016</t>
  </si>
  <si>
    <t>Jarboui</t>
  </si>
  <si>
    <t>brahim</t>
  </si>
  <si>
    <t>1978-02-14</t>
  </si>
  <si>
    <t>RTE DE TENIOUR KM 35 BOUJARBOUE /SFAX</t>
  </si>
  <si>
    <t>Nejib.jarboui@gmail.com</t>
  </si>
  <si>
    <t>MAIRIE</t>
  </si>
  <si>
    <t>1999-2000</t>
  </si>
  <si>
    <t>MAITRISE EN HISTOIRE</t>
  </si>
  <si>
    <t>2002-2003</t>
  </si>
  <si>
    <t>2016-07-21 14:14:05</t>
  </si>
  <si>
    <t>2016-07-22 11:38:30</t>
  </si>
  <si>
    <t xml:space="preserve"> 1751/2016</t>
  </si>
  <si>
    <t>Thabouti</t>
  </si>
  <si>
    <t>Abdellatif</t>
  </si>
  <si>
    <t>1987-02-24</t>
  </si>
  <si>
    <t>sayada chamalia</t>
  </si>
  <si>
    <t>el Ala 3154 sayada chamalia</t>
  </si>
  <si>
    <t>abdelletifthabouti@gmail.com</t>
  </si>
  <si>
    <t>faculté de lettres et de sciences humain de Kairouan</t>
  </si>
  <si>
    <t>facutlé de lettres et de sciences humain de Kairouan</t>
  </si>
  <si>
    <t xml:space="preserve"> archéologie</t>
  </si>
  <si>
    <t>gestion du patrimoine archéologique</t>
  </si>
  <si>
    <t>2016-07-21 18:47:55</t>
  </si>
  <si>
    <t xml:space="preserve"> 1805/2016</t>
  </si>
  <si>
    <t>Ben Allaya</t>
  </si>
  <si>
    <t>Mohamed</t>
  </si>
  <si>
    <t>1985-04-08</t>
  </si>
  <si>
    <t>Essaad</t>
  </si>
  <si>
    <t>mohamedbenallaya@gmail.com</t>
  </si>
  <si>
    <t>FLSH De Kairouan</t>
  </si>
  <si>
    <t>Archéologie et Histoire</t>
  </si>
  <si>
    <t>2016-07-22 02:00:04</t>
  </si>
  <si>
    <t xml:space="preserve"> 1838/2016</t>
  </si>
  <si>
    <t>ben dkhil</t>
  </si>
  <si>
    <t>1991-06-22</t>
  </si>
  <si>
    <t>bir ali ben khlifa</t>
  </si>
  <si>
    <t>benhssinehsen@yahoo.fr</t>
  </si>
  <si>
    <t>licence appliquée patrimoine</t>
  </si>
  <si>
    <t>2016-07-22 11:31:47</t>
  </si>
  <si>
    <t xml:space="preserve"> 1844/2016</t>
  </si>
  <si>
    <t>Omri</t>
  </si>
  <si>
    <t>1994-09-24</t>
  </si>
  <si>
    <t>SIDI BOUZID</t>
  </si>
  <si>
    <t>Almakarem Lessouda</t>
  </si>
  <si>
    <t>Sidi bouzid</t>
  </si>
  <si>
    <t>omrihouda1994@gmail.com</t>
  </si>
  <si>
    <t>Licence appliqué en Patrimoine</t>
  </si>
  <si>
    <t>2016-07-22 11:42:08</t>
  </si>
  <si>
    <t xml:space="preserve"> 1910/2016</t>
  </si>
  <si>
    <t>mabrouk</t>
  </si>
  <si>
    <t>1994-09-25</t>
  </si>
  <si>
    <t>Rue Andalus moualla gafsa</t>
  </si>
  <si>
    <t>Gafsa</t>
  </si>
  <si>
    <t>amal_mb@live.fr</t>
  </si>
  <si>
    <t>2016-07-22 20:15:13</t>
  </si>
  <si>
    <t xml:space="preserve"> 1974/2016</t>
  </si>
  <si>
    <t>Ajili</t>
  </si>
  <si>
    <t>1992-01-02</t>
  </si>
  <si>
    <t>hencha</t>
  </si>
  <si>
    <t xml:space="preserve">bir salah 3033 hencha sfax </t>
  </si>
  <si>
    <t>ajili_wafa@yahoo.fr</t>
  </si>
  <si>
    <t>fac de lettre kairoun</t>
  </si>
  <si>
    <t xml:space="preserve">étudente </t>
  </si>
  <si>
    <t xml:space="preserve">gestion de patrimoine archéologique </t>
  </si>
  <si>
    <t>2016-07-23 09:59:15</t>
  </si>
  <si>
    <t xml:space="preserve"> 2009/2016</t>
  </si>
  <si>
    <t>NADIA</t>
  </si>
  <si>
    <t>GANDOUZI</t>
  </si>
  <si>
    <t>1989-01-27</t>
  </si>
  <si>
    <t>BOUZAYEN SIDI BOUZID</t>
  </si>
  <si>
    <t>CITE AMAL MANZEL BOUZAYEN SIDI BOUZID</t>
  </si>
  <si>
    <t>sfax.tn@gmail.com</t>
  </si>
  <si>
    <t xml:space="preserve">tourisme patrimoine </t>
  </si>
  <si>
    <t>2016-07-23 12:32:15</t>
  </si>
  <si>
    <t xml:space="preserve"> 2066/2016</t>
  </si>
  <si>
    <t>Mighri</t>
  </si>
  <si>
    <t>Sihem</t>
  </si>
  <si>
    <t>1993-10-29</t>
  </si>
  <si>
    <t>Awled Hafouz</t>
  </si>
  <si>
    <t>Elmanara nasrallah kairouan</t>
  </si>
  <si>
    <t>Nasrallah</t>
  </si>
  <si>
    <t>sihemmighri@gmail.com</t>
  </si>
  <si>
    <t xml:space="preserve">Métiers de patrimoine </t>
  </si>
  <si>
    <t>2016-07-23 21:11:41</t>
  </si>
  <si>
    <t xml:space="preserve"> 2067/2016</t>
  </si>
  <si>
    <t>briki</t>
  </si>
  <si>
    <t>Mouna</t>
  </si>
  <si>
    <t>1993-01-14</t>
  </si>
  <si>
    <t>Brikette Elargoub</t>
  </si>
  <si>
    <t>Brikette Elargoub kairaouan</t>
  </si>
  <si>
    <t>Manzel elmhiri</t>
  </si>
  <si>
    <t>iljia.briki@yahoo.com</t>
  </si>
  <si>
    <t>2016-07-23 20:20:20</t>
  </si>
  <si>
    <t xml:space="preserve"> 2227/2016</t>
  </si>
  <si>
    <t>BOUBAKER</t>
  </si>
  <si>
    <t>Wissal</t>
  </si>
  <si>
    <t>1990-06-26</t>
  </si>
  <si>
    <t>Kebili</t>
  </si>
  <si>
    <t>4231 BECHRIE SOUK LAHAD KEBILIE</t>
  </si>
  <si>
    <t>kébili</t>
  </si>
  <si>
    <t>KEBILI</t>
  </si>
  <si>
    <t>wisalboubaker@hotmail.fr</t>
  </si>
  <si>
    <t xml:space="preserve">Licence Appliqué du Patrimoine </t>
  </si>
  <si>
    <t>2016-07-25 18:23:11</t>
  </si>
  <si>
    <t xml:space="preserve"> 2249/2016</t>
  </si>
  <si>
    <t xml:space="preserve">amor </t>
  </si>
  <si>
    <t>bechir</t>
  </si>
  <si>
    <t>1972-12-22</t>
  </si>
  <si>
    <t xml:space="preserve">sbih </t>
  </si>
  <si>
    <t>maison de culture cekhira</t>
  </si>
  <si>
    <t>cekhira</t>
  </si>
  <si>
    <t>gastonbachlar1972@gmail.com</t>
  </si>
  <si>
    <t>emloyé</t>
  </si>
  <si>
    <t>1992-1993</t>
  </si>
  <si>
    <t>1 ere année 1er cycle</t>
  </si>
  <si>
    <t>1994-1995</t>
  </si>
  <si>
    <t>2 eme année 1er cycle</t>
  </si>
  <si>
    <t>1995-1996</t>
  </si>
  <si>
    <t>2 eme cycle</t>
  </si>
  <si>
    <t>1997-1998</t>
  </si>
  <si>
    <t>2016-07-26 09:10:40</t>
  </si>
  <si>
    <t xml:space="preserve"> 2602/2016</t>
  </si>
  <si>
    <t>Madi</t>
  </si>
  <si>
    <t>Sana</t>
  </si>
  <si>
    <t>1991-06-01</t>
  </si>
  <si>
    <t>Béchri Souk Lahad Kébili</t>
  </si>
  <si>
    <t>sannnaamadi@gmail.com</t>
  </si>
  <si>
    <t>2016-07-29 13:31:42</t>
  </si>
  <si>
    <t xml:space="preserve"> 2792/2016</t>
  </si>
  <si>
    <t xml:space="preserve">ghrissi </t>
  </si>
  <si>
    <t>1993-07-26</t>
  </si>
  <si>
    <t>rue ali limem kébili 4200</t>
  </si>
  <si>
    <t>karimagrisi5@gmail.com</t>
  </si>
  <si>
    <t>diplômée</t>
  </si>
  <si>
    <t>2016-07-30 20:35:46</t>
  </si>
  <si>
    <t xml:space="preserve"> 2811/2016</t>
  </si>
  <si>
    <t>Nabila</t>
  </si>
  <si>
    <t>Tahri</t>
  </si>
  <si>
    <t>1991-10-09</t>
  </si>
  <si>
    <t>MKNASSI</t>
  </si>
  <si>
    <t>cité bahri nahej ariha</t>
  </si>
  <si>
    <t>nabilatahri98@gmail.com</t>
  </si>
  <si>
    <t>المعهد العالي للدراسات التطبيقية في الإنسانيات بسبيطلة</t>
  </si>
  <si>
    <t>التنشيط السياحي</t>
  </si>
  <si>
    <t>2016-07-30 21:57:10</t>
  </si>
  <si>
    <t>Score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</si>
</sst>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0"/>
  <sheetViews>
    <sheetView tabSelected="1" workbookViewId="0">
      <selection activeCell="X20" sqref="X20"/>
    </sheetView>
  </sheetViews>
  <sheetFormatPr baseColWidth="10" defaultRowHeight="15"/>
  <cols>
    <col min="4" max="4" width="17.28515625" bestFit="1" customWidth="1"/>
    <col min="5" max="5" width="12.140625" bestFit="1" customWidth="1"/>
    <col min="6" max="23" width="0" hidden="1" customWidth="1"/>
    <col min="24" max="24" width="40.42578125" customWidth="1"/>
    <col min="26" max="26" width="22.140625" bestFit="1" customWidth="1"/>
    <col min="27" max="69" width="0" hidden="1" customWidth="1"/>
    <col min="71" max="78" width="0" hidden="1" customWidth="1"/>
  </cols>
  <sheetData>
    <row r="1" spans="1:78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/>
      <c r="BO1" s="1"/>
      <c r="BP1" s="1"/>
      <c r="BQ1" s="2"/>
      <c r="BR1" s="3" t="s">
        <v>407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/>
    </row>
    <row r="2" spans="1:78">
      <c r="A2" s="1">
        <v>1</v>
      </c>
      <c r="B2" s="1" t="s">
        <v>195</v>
      </c>
      <c r="C2" s="1">
        <v>9332429</v>
      </c>
      <c r="D2" s="1" t="s">
        <v>196</v>
      </c>
      <c r="E2" s="1" t="s">
        <v>197</v>
      </c>
      <c r="F2" s="1"/>
      <c r="G2" s="1" t="s">
        <v>198</v>
      </c>
      <c r="H2" s="1" t="s">
        <v>132</v>
      </c>
      <c r="I2" s="1" t="s">
        <v>72</v>
      </c>
      <c r="J2" s="1" t="s">
        <v>73</v>
      </c>
      <c r="K2" s="1" t="s">
        <v>199</v>
      </c>
      <c r="L2" s="1" t="s">
        <v>74</v>
      </c>
      <c r="M2" s="1" t="s">
        <v>134</v>
      </c>
      <c r="N2" s="1" t="s">
        <v>200</v>
      </c>
      <c r="O2" s="1">
        <v>4070</v>
      </c>
      <c r="P2" s="1">
        <v>55021841</v>
      </c>
      <c r="Q2" s="1" t="s">
        <v>201</v>
      </c>
      <c r="R2" s="1">
        <v>2012</v>
      </c>
      <c r="S2" s="1" t="s">
        <v>76</v>
      </c>
      <c r="T2" s="1">
        <v>0</v>
      </c>
      <c r="U2" s="1" t="s">
        <v>77</v>
      </c>
      <c r="V2" s="1">
        <v>0</v>
      </c>
      <c r="W2" s="1">
        <v>0</v>
      </c>
      <c r="X2" s="1" t="s">
        <v>112</v>
      </c>
      <c r="Y2" s="1" t="s">
        <v>96</v>
      </c>
      <c r="Z2" s="1" t="s">
        <v>79</v>
      </c>
      <c r="AA2" s="1">
        <v>2015</v>
      </c>
      <c r="AB2" s="1"/>
      <c r="AC2" s="1">
        <v>1</v>
      </c>
      <c r="AD2" s="1" t="s">
        <v>80</v>
      </c>
      <c r="AE2" s="1">
        <v>1</v>
      </c>
      <c r="AF2" s="1" t="s">
        <v>112</v>
      </c>
      <c r="AG2" s="1" t="s">
        <v>202</v>
      </c>
      <c r="AH2" s="1">
        <v>13.37</v>
      </c>
      <c r="AI2" s="1">
        <v>0</v>
      </c>
      <c r="AJ2" s="1">
        <v>0</v>
      </c>
      <c r="AK2" s="1" t="s">
        <v>102</v>
      </c>
      <c r="AL2" s="1">
        <v>1</v>
      </c>
      <c r="AM2" s="1" t="s">
        <v>82</v>
      </c>
      <c r="AN2" s="1">
        <v>2</v>
      </c>
      <c r="AO2" s="1" t="s">
        <v>112</v>
      </c>
      <c r="AP2" s="1" t="s">
        <v>202</v>
      </c>
      <c r="AQ2" s="1">
        <v>11.85</v>
      </c>
      <c r="AR2" s="1">
        <v>0</v>
      </c>
      <c r="AS2" s="1">
        <v>0</v>
      </c>
      <c r="AT2" s="1" t="s">
        <v>81</v>
      </c>
      <c r="AU2" s="1">
        <v>1</v>
      </c>
      <c r="AV2" s="1" t="s">
        <v>100</v>
      </c>
      <c r="AW2" s="1">
        <v>3</v>
      </c>
      <c r="AX2" s="1" t="s">
        <v>78</v>
      </c>
      <c r="AY2" s="1" t="s">
        <v>202</v>
      </c>
      <c r="AZ2" s="1">
        <v>12.67</v>
      </c>
      <c r="BA2" s="1">
        <v>0</v>
      </c>
      <c r="BB2" s="1">
        <v>0</v>
      </c>
      <c r="BC2" s="1" t="s">
        <v>102</v>
      </c>
      <c r="BD2" s="1">
        <v>1</v>
      </c>
      <c r="BE2" s="1"/>
      <c r="BF2" s="1"/>
      <c r="BG2" s="1"/>
      <c r="BH2" s="1"/>
      <c r="BI2" s="1"/>
      <c r="BJ2" s="1"/>
      <c r="BK2" s="1"/>
      <c r="BL2" s="1"/>
      <c r="BM2" s="1"/>
      <c r="BN2" s="1">
        <f t="shared" ref="BN2:BN28" si="0">SUM(AA2-R2)-3</f>
        <v>0</v>
      </c>
      <c r="BO2" s="1">
        <f t="shared" ref="BO2:BO28" si="1">SUM(AL2+AU2+BD2)*0.25</f>
        <v>0.75</v>
      </c>
      <c r="BP2" s="1">
        <f t="shared" ref="BP2:BP28" si="2">SUM(BN2*0.5)</f>
        <v>0</v>
      </c>
      <c r="BQ2" s="2">
        <f t="shared" ref="BQ2:BQ28" si="3">SUM(AH2+AQ2+AZ2)/3</f>
        <v>12.63</v>
      </c>
      <c r="BR2" s="3">
        <f t="shared" ref="BR2:BR29" si="4">SUM(BQ2+BO2-BP2)</f>
        <v>13.38</v>
      </c>
      <c r="BS2" s="1"/>
      <c r="BT2" s="1" t="s">
        <v>84</v>
      </c>
      <c r="BU2" s="1"/>
      <c r="BV2" s="1"/>
      <c r="BW2" s="1"/>
      <c r="BX2" s="1" t="s">
        <v>203</v>
      </c>
      <c r="BY2" s="1" t="s">
        <v>204</v>
      </c>
      <c r="BZ2" s="1"/>
    </row>
    <row r="3" spans="1:78">
      <c r="A3" s="1">
        <v>2</v>
      </c>
      <c r="B3" s="1" t="s">
        <v>397</v>
      </c>
      <c r="C3" s="1">
        <v>14204424</v>
      </c>
      <c r="D3" s="1" t="s">
        <v>398</v>
      </c>
      <c r="E3" s="1" t="s">
        <v>399</v>
      </c>
      <c r="F3" s="1"/>
      <c r="G3" s="1" t="s">
        <v>400</v>
      </c>
      <c r="H3" s="1" t="s">
        <v>401</v>
      </c>
      <c r="I3" s="1" t="s">
        <v>72</v>
      </c>
      <c r="J3" s="1" t="s">
        <v>73</v>
      </c>
      <c r="K3" s="1" t="s">
        <v>402</v>
      </c>
      <c r="L3" s="1" t="s">
        <v>74</v>
      </c>
      <c r="M3" s="1" t="s">
        <v>75</v>
      </c>
      <c r="N3" s="1" t="s">
        <v>75</v>
      </c>
      <c r="O3" s="1">
        <v>3064</v>
      </c>
      <c r="P3" s="1">
        <v>22060894</v>
      </c>
      <c r="Q3" s="1" t="s">
        <v>403</v>
      </c>
      <c r="R3" s="1">
        <v>2011</v>
      </c>
      <c r="S3" s="1" t="s">
        <v>126</v>
      </c>
      <c r="T3" s="1">
        <v>0</v>
      </c>
      <c r="U3" s="1" t="s">
        <v>77</v>
      </c>
      <c r="V3" s="1">
        <v>0</v>
      </c>
      <c r="W3" s="1">
        <v>0</v>
      </c>
      <c r="X3" s="1" t="s">
        <v>404</v>
      </c>
      <c r="Y3" s="1" t="s">
        <v>215</v>
      </c>
      <c r="Z3" s="1" t="s">
        <v>79</v>
      </c>
      <c r="AA3" s="1">
        <v>2014</v>
      </c>
      <c r="AB3" s="1"/>
      <c r="AC3" s="1">
        <v>0</v>
      </c>
      <c r="AD3" s="1" t="s">
        <v>87</v>
      </c>
      <c r="AE3" s="1">
        <v>1</v>
      </c>
      <c r="AF3" s="1" t="s">
        <v>404</v>
      </c>
      <c r="AG3" s="1" t="s">
        <v>405</v>
      </c>
      <c r="AH3" s="1">
        <v>11.11</v>
      </c>
      <c r="AI3" s="1">
        <v>0</v>
      </c>
      <c r="AJ3" s="1">
        <v>0</v>
      </c>
      <c r="AK3" s="1" t="s">
        <v>81</v>
      </c>
      <c r="AL3" s="1">
        <v>1</v>
      </c>
      <c r="AM3" s="1" t="s">
        <v>80</v>
      </c>
      <c r="AN3" s="1">
        <v>2</v>
      </c>
      <c r="AO3" s="1" t="s">
        <v>404</v>
      </c>
      <c r="AP3" s="1" t="s">
        <v>405</v>
      </c>
      <c r="AQ3" s="1">
        <v>12.4</v>
      </c>
      <c r="AR3" s="1">
        <v>0</v>
      </c>
      <c r="AS3" s="1">
        <v>0</v>
      </c>
      <c r="AT3" s="1" t="s">
        <v>218</v>
      </c>
      <c r="AU3" s="1">
        <v>1</v>
      </c>
      <c r="AV3" s="1" t="s">
        <v>82</v>
      </c>
      <c r="AW3" s="1">
        <v>3</v>
      </c>
      <c r="AX3" s="1" t="s">
        <v>404</v>
      </c>
      <c r="AY3" s="1" t="s">
        <v>405</v>
      </c>
      <c r="AZ3" s="1">
        <v>14.12</v>
      </c>
      <c r="BA3" s="1">
        <v>0</v>
      </c>
      <c r="BB3" s="1">
        <v>0</v>
      </c>
      <c r="BC3" s="1" t="s">
        <v>218</v>
      </c>
      <c r="BD3" s="1">
        <v>1</v>
      </c>
      <c r="BE3" s="1"/>
      <c r="BF3" s="1"/>
      <c r="BG3" s="1"/>
      <c r="BH3" s="1"/>
      <c r="BI3" s="1"/>
      <c r="BJ3" s="1"/>
      <c r="BK3" s="1"/>
      <c r="BL3" s="1"/>
      <c r="BM3" s="1"/>
      <c r="BN3" s="1">
        <f t="shared" si="0"/>
        <v>0</v>
      </c>
      <c r="BO3" s="1">
        <f t="shared" si="1"/>
        <v>0.75</v>
      </c>
      <c r="BP3" s="1">
        <f t="shared" si="2"/>
        <v>0</v>
      </c>
      <c r="BQ3" s="2">
        <f t="shared" si="3"/>
        <v>12.543333333333331</v>
      </c>
      <c r="BR3" s="3">
        <f t="shared" si="4"/>
        <v>13.293333333333331</v>
      </c>
      <c r="BS3" s="1"/>
      <c r="BT3" s="1" t="s">
        <v>156</v>
      </c>
      <c r="BU3" s="1" t="s">
        <v>84</v>
      </c>
      <c r="BV3" s="1"/>
      <c r="BW3" s="1"/>
      <c r="BX3" s="1" t="s">
        <v>406</v>
      </c>
      <c r="BY3" s="1" t="s">
        <v>85</v>
      </c>
      <c r="BZ3" s="1"/>
    </row>
    <row r="4" spans="1:78">
      <c r="A4" s="1">
        <v>3</v>
      </c>
      <c r="B4" s="1" t="s">
        <v>206</v>
      </c>
      <c r="C4" s="1">
        <v>9247054</v>
      </c>
      <c r="D4" s="1" t="s">
        <v>207</v>
      </c>
      <c r="E4" s="1" t="s">
        <v>208</v>
      </c>
      <c r="F4" s="1"/>
      <c r="G4" s="1" t="s">
        <v>209</v>
      </c>
      <c r="H4" s="1" t="s">
        <v>210</v>
      </c>
      <c r="I4" s="1" t="s">
        <v>72</v>
      </c>
      <c r="J4" s="1" t="s">
        <v>73</v>
      </c>
      <c r="K4" s="1" t="s">
        <v>211</v>
      </c>
      <c r="L4" s="1" t="s">
        <v>74</v>
      </c>
      <c r="M4" s="1" t="s">
        <v>86</v>
      </c>
      <c r="N4" s="1" t="s">
        <v>212</v>
      </c>
      <c r="O4" s="1">
        <v>9100</v>
      </c>
      <c r="P4" s="1">
        <v>25542017</v>
      </c>
      <c r="Q4" s="1" t="s">
        <v>213</v>
      </c>
      <c r="R4" s="1">
        <v>2011</v>
      </c>
      <c r="S4" s="1" t="s">
        <v>76</v>
      </c>
      <c r="T4" s="1">
        <v>0</v>
      </c>
      <c r="U4" s="1" t="s">
        <v>77</v>
      </c>
      <c r="V4" s="1">
        <v>0</v>
      </c>
      <c r="W4" s="1">
        <v>0</v>
      </c>
      <c r="X4" s="1" t="s">
        <v>214</v>
      </c>
      <c r="Y4" s="1" t="s">
        <v>215</v>
      </c>
      <c r="Z4" s="1" t="s">
        <v>79</v>
      </c>
      <c r="AA4" s="1">
        <v>2014</v>
      </c>
      <c r="AB4" s="1"/>
      <c r="AC4" s="1">
        <v>0</v>
      </c>
      <c r="AD4" s="1" t="s">
        <v>87</v>
      </c>
      <c r="AE4" s="1">
        <v>1</v>
      </c>
      <c r="AF4" s="1" t="s">
        <v>214</v>
      </c>
      <c r="AG4" s="1" t="s">
        <v>216</v>
      </c>
      <c r="AH4" s="1">
        <v>10.68</v>
      </c>
      <c r="AI4" s="1">
        <v>0</v>
      </c>
      <c r="AJ4" s="1">
        <v>0</v>
      </c>
      <c r="AK4" s="1" t="s">
        <v>81</v>
      </c>
      <c r="AL4" s="1">
        <v>1</v>
      </c>
      <c r="AM4" s="1" t="s">
        <v>80</v>
      </c>
      <c r="AN4" s="1">
        <v>2</v>
      </c>
      <c r="AO4" s="1" t="s">
        <v>214</v>
      </c>
      <c r="AP4" s="1" t="s">
        <v>216</v>
      </c>
      <c r="AQ4" s="1">
        <v>12.57</v>
      </c>
      <c r="AR4" s="1">
        <v>0</v>
      </c>
      <c r="AS4" s="1">
        <v>0</v>
      </c>
      <c r="AT4" s="1" t="s">
        <v>102</v>
      </c>
      <c r="AU4" s="1">
        <v>1</v>
      </c>
      <c r="AV4" s="1" t="s">
        <v>82</v>
      </c>
      <c r="AW4" s="1">
        <v>3</v>
      </c>
      <c r="AX4" s="1" t="s">
        <v>214</v>
      </c>
      <c r="AY4" s="1" t="s">
        <v>216</v>
      </c>
      <c r="AZ4" s="1">
        <v>12.38</v>
      </c>
      <c r="BA4" s="1">
        <v>0</v>
      </c>
      <c r="BB4" s="1">
        <v>0</v>
      </c>
      <c r="BC4" s="1" t="s">
        <v>102</v>
      </c>
      <c r="BD4" s="1">
        <v>1</v>
      </c>
      <c r="BE4" s="1"/>
      <c r="BF4" s="1"/>
      <c r="BG4" s="1"/>
      <c r="BH4" s="1"/>
      <c r="BI4" s="1"/>
      <c r="BJ4" s="1"/>
      <c r="BK4" s="1"/>
      <c r="BL4" s="1"/>
      <c r="BM4" s="1"/>
      <c r="BN4" s="1">
        <f t="shared" si="0"/>
        <v>0</v>
      </c>
      <c r="BO4" s="1">
        <f t="shared" si="1"/>
        <v>0.75</v>
      </c>
      <c r="BP4" s="1">
        <f t="shared" si="2"/>
        <v>0</v>
      </c>
      <c r="BQ4" s="2">
        <f t="shared" si="3"/>
        <v>11.876666666666667</v>
      </c>
      <c r="BR4" s="3">
        <f t="shared" si="4"/>
        <v>12.626666666666667</v>
      </c>
      <c r="BS4" s="1"/>
      <c r="BT4" s="1" t="s">
        <v>84</v>
      </c>
      <c r="BU4" s="1"/>
      <c r="BV4" s="1"/>
      <c r="BW4" s="1"/>
      <c r="BX4" s="1" t="s">
        <v>217</v>
      </c>
      <c r="BY4" s="1" t="s">
        <v>85</v>
      </c>
      <c r="BZ4" s="1"/>
    </row>
    <row r="5" spans="1:78">
      <c r="A5" s="1">
        <v>4</v>
      </c>
      <c r="B5" s="1" t="s">
        <v>301</v>
      </c>
      <c r="C5" s="1">
        <v>14239489</v>
      </c>
      <c r="D5" s="1" t="s">
        <v>302</v>
      </c>
      <c r="E5" s="1" t="s">
        <v>234</v>
      </c>
      <c r="F5" s="1"/>
      <c r="G5" s="1" t="s">
        <v>303</v>
      </c>
      <c r="H5" s="1" t="s">
        <v>304</v>
      </c>
      <c r="I5" s="1" t="s">
        <v>72</v>
      </c>
      <c r="J5" s="1" t="s">
        <v>73</v>
      </c>
      <c r="K5" s="1" t="s">
        <v>305</v>
      </c>
      <c r="L5" s="1" t="s">
        <v>74</v>
      </c>
      <c r="M5" s="1" t="s">
        <v>86</v>
      </c>
      <c r="N5" s="1" t="s">
        <v>306</v>
      </c>
      <c r="O5" s="1">
        <v>9141</v>
      </c>
      <c r="P5" s="1">
        <v>21909872</v>
      </c>
      <c r="Q5" s="1" t="s">
        <v>307</v>
      </c>
      <c r="R5" s="1">
        <v>2013</v>
      </c>
      <c r="S5" s="1" t="s">
        <v>76</v>
      </c>
      <c r="T5" s="1">
        <v>0</v>
      </c>
      <c r="U5" s="1" t="s">
        <v>77</v>
      </c>
      <c r="V5" s="1">
        <v>0</v>
      </c>
      <c r="W5" s="1">
        <v>0</v>
      </c>
      <c r="X5" s="1" t="s">
        <v>78</v>
      </c>
      <c r="Y5" s="1" t="s">
        <v>96</v>
      </c>
      <c r="Z5" s="1" t="s">
        <v>79</v>
      </c>
      <c r="AA5" s="1">
        <v>2016</v>
      </c>
      <c r="AB5" s="1"/>
      <c r="AC5" s="1">
        <v>1</v>
      </c>
      <c r="AD5" s="1" t="s">
        <v>82</v>
      </c>
      <c r="AE5" s="1">
        <v>1</v>
      </c>
      <c r="AF5" s="1" t="s">
        <v>78</v>
      </c>
      <c r="AG5" s="1" t="s">
        <v>308</v>
      </c>
      <c r="AH5" s="1">
        <v>11</v>
      </c>
      <c r="AI5" s="1">
        <v>0</v>
      </c>
      <c r="AJ5" s="1">
        <v>0</v>
      </c>
      <c r="AK5" s="1" t="s">
        <v>81</v>
      </c>
      <c r="AL5" s="1">
        <v>1</v>
      </c>
      <c r="AM5" s="1" t="s">
        <v>100</v>
      </c>
      <c r="AN5" s="1">
        <v>2</v>
      </c>
      <c r="AO5" s="1" t="s">
        <v>78</v>
      </c>
      <c r="AP5" s="1" t="s">
        <v>308</v>
      </c>
      <c r="AQ5" s="1">
        <v>11</v>
      </c>
      <c r="AR5" s="1">
        <v>0</v>
      </c>
      <c r="AS5" s="1">
        <v>0</v>
      </c>
      <c r="AT5" s="1" t="s">
        <v>81</v>
      </c>
      <c r="AU5" s="1">
        <v>1</v>
      </c>
      <c r="AV5" s="1" t="s">
        <v>83</v>
      </c>
      <c r="AW5" s="1">
        <v>3</v>
      </c>
      <c r="AX5" s="1" t="s">
        <v>78</v>
      </c>
      <c r="AY5" s="1" t="s">
        <v>308</v>
      </c>
      <c r="AZ5" s="1">
        <v>13.55</v>
      </c>
      <c r="BA5" s="1">
        <v>0</v>
      </c>
      <c r="BB5" s="1">
        <v>0</v>
      </c>
      <c r="BC5" s="1" t="s">
        <v>102</v>
      </c>
      <c r="BD5" s="1">
        <v>1</v>
      </c>
      <c r="BE5" s="1"/>
      <c r="BF5" s="1"/>
      <c r="BG5" s="1"/>
      <c r="BH5" s="1"/>
      <c r="BI5" s="1"/>
      <c r="BJ5" s="1"/>
      <c r="BK5" s="1"/>
      <c r="BL5" s="1"/>
      <c r="BM5" s="1"/>
      <c r="BN5" s="1">
        <f t="shared" si="0"/>
        <v>0</v>
      </c>
      <c r="BO5" s="1">
        <f t="shared" si="1"/>
        <v>0.75</v>
      </c>
      <c r="BP5" s="1">
        <f t="shared" si="2"/>
        <v>0</v>
      </c>
      <c r="BQ5" s="2">
        <f t="shared" si="3"/>
        <v>11.85</v>
      </c>
      <c r="BR5" s="3">
        <f t="shared" si="4"/>
        <v>12.6</v>
      </c>
      <c r="BS5" s="1"/>
      <c r="BT5" s="1" t="s">
        <v>84</v>
      </c>
      <c r="BU5" s="1" t="s">
        <v>88</v>
      </c>
      <c r="BV5" s="1"/>
      <c r="BW5" s="1"/>
      <c r="BX5" s="1" t="s">
        <v>309</v>
      </c>
      <c r="BY5" s="1" t="s">
        <v>85</v>
      </c>
      <c r="BZ5" s="1"/>
    </row>
    <row r="6" spans="1:78">
      <c r="A6" s="1">
        <v>5</v>
      </c>
      <c r="B6" s="1" t="s">
        <v>89</v>
      </c>
      <c r="C6" s="1">
        <v>11019923</v>
      </c>
      <c r="D6" s="1" t="s">
        <v>90</v>
      </c>
      <c r="E6" s="1" t="s">
        <v>91</v>
      </c>
      <c r="F6" s="1" t="s">
        <v>90</v>
      </c>
      <c r="G6" s="1" t="s">
        <v>92</v>
      </c>
      <c r="H6" s="1" t="s">
        <v>93</v>
      </c>
      <c r="I6" s="1" t="s">
        <v>72</v>
      </c>
      <c r="J6" s="1" t="s">
        <v>73</v>
      </c>
      <c r="K6" s="1" t="s">
        <v>94</v>
      </c>
      <c r="L6" s="1" t="s">
        <v>74</v>
      </c>
      <c r="M6" s="1" t="s">
        <v>75</v>
      </c>
      <c r="N6" s="1" t="s">
        <v>75</v>
      </c>
      <c r="O6" s="1">
        <v>3036</v>
      </c>
      <c r="P6" s="1">
        <v>23159348</v>
      </c>
      <c r="Q6" s="1" t="s">
        <v>95</v>
      </c>
      <c r="R6" s="1">
        <v>2012</v>
      </c>
      <c r="S6" s="1" t="s">
        <v>76</v>
      </c>
      <c r="T6" s="1">
        <v>0</v>
      </c>
      <c r="U6" s="1" t="s">
        <v>77</v>
      </c>
      <c r="V6" s="1">
        <v>0</v>
      </c>
      <c r="W6" s="1">
        <v>0</v>
      </c>
      <c r="X6" s="1" t="s">
        <v>78</v>
      </c>
      <c r="Y6" s="1" t="s">
        <v>96</v>
      </c>
      <c r="Z6" s="1" t="s">
        <v>79</v>
      </c>
      <c r="AA6" s="1">
        <v>2015</v>
      </c>
      <c r="AB6" s="1" t="s">
        <v>97</v>
      </c>
      <c r="AC6" s="1">
        <v>1</v>
      </c>
      <c r="AD6" s="1" t="s">
        <v>80</v>
      </c>
      <c r="AE6" s="1">
        <v>1</v>
      </c>
      <c r="AF6" s="1" t="s">
        <v>78</v>
      </c>
      <c r="AG6" s="1" t="s">
        <v>98</v>
      </c>
      <c r="AH6" s="1">
        <v>11.31</v>
      </c>
      <c r="AI6" s="1">
        <v>0</v>
      </c>
      <c r="AJ6" s="1">
        <v>0</v>
      </c>
      <c r="AK6" s="1" t="s">
        <v>81</v>
      </c>
      <c r="AL6" s="1">
        <v>1</v>
      </c>
      <c r="AM6" s="1" t="s">
        <v>82</v>
      </c>
      <c r="AN6" s="1">
        <v>2</v>
      </c>
      <c r="AO6" s="1" t="s">
        <v>78</v>
      </c>
      <c r="AP6" s="1" t="s">
        <v>99</v>
      </c>
      <c r="AQ6" s="1">
        <v>10.38</v>
      </c>
      <c r="AR6" s="1">
        <v>0</v>
      </c>
      <c r="AS6" s="1">
        <v>0</v>
      </c>
      <c r="AT6" s="1" t="s">
        <v>81</v>
      </c>
      <c r="AU6" s="1">
        <v>1</v>
      </c>
      <c r="AV6" s="1" t="s">
        <v>100</v>
      </c>
      <c r="AW6" s="1">
        <v>3</v>
      </c>
      <c r="AX6" s="1" t="s">
        <v>78</v>
      </c>
      <c r="AY6" s="1" t="s">
        <v>101</v>
      </c>
      <c r="AZ6" s="1">
        <v>13.84</v>
      </c>
      <c r="BA6" s="1">
        <v>0</v>
      </c>
      <c r="BB6" s="1">
        <v>0</v>
      </c>
      <c r="BC6" s="1" t="s">
        <v>102</v>
      </c>
      <c r="BD6" s="1">
        <v>1</v>
      </c>
      <c r="BE6" s="1"/>
      <c r="BF6" s="1"/>
      <c r="BG6" s="1"/>
      <c r="BH6" s="1"/>
      <c r="BI6" s="1"/>
      <c r="BJ6" s="1"/>
      <c r="BK6" s="1"/>
      <c r="BL6" s="1"/>
      <c r="BM6" s="1"/>
      <c r="BN6" s="1">
        <f t="shared" si="0"/>
        <v>0</v>
      </c>
      <c r="BO6" s="1">
        <f t="shared" si="1"/>
        <v>0.75</v>
      </c>
      <c r="BP6" s="1">
        <f t="shared" si="2"/>
        <v>0</v>
      </c>
      <c r="BQ6" s="2">
        <f t="shared" si="3"/>
        <v>11.843333333333334</v>
      </c>
      <c r="BR6" s="3">
        <f t="shared" si="4"/>
        <v>12.593333333333334</v>
      </c>
      <c r="BS6" s="1"/>
      <c r="BT6" s="1" t="s">
        <v>84</v>
      </c>
      <c r="BU6" s="1"/>
      <c r="BV6" s="1"/>
      <c r="BW6" s="1"/>
      <c r="BX6" s="1" t="s">
        <v>103</v>
      </c>
      <c r="BY6" s="1" t="s">
        <v>85</v>
      </c>
      <c r="BZ6" s="1"/>
    </row>
    <row r="7" spans="1:78">
      <c r="A7" s="1">
        <v>6</v>
      </c>
      <c r="B7" s="1" t="s">
        <v>240</v>
      </c>
      <c r="C7" s="1">
        <v>11011305</v>
      </c>
      <c r="D7" s="1" t="s">
        <v>241</v>
      </c>
      <c r="E7" s="1" t="s">
        <v>242</v>
      </c>
      <c r="F7" s="1"/>
      <c r="G7" s="1" t="s">
        <v>243</v>
      </c>
      <c r="H7" s="1" t="s">
        <v>160</v>
      </c>
      <c r="I7" s="1" t="s">
        <v>72</v>
      </c>
      <c r="J7" s="1" t="s">
        <v>73</v>
      </c>
      <c r="K7" s="1" t="s">
        <v>244</v>
      </c>
      <c r="L7" s="1" t="s">
        <v>74</v>
      </c>
      <c r="M7" s="1" t="s">
        <v>75</v>
      </c>
      <c r="N7" s="1" t="s">
        <v>245</v>
      </c>
      <c r="O7" s="1">
        <v>3040</v>
      </c>
      <c r="P7" s="1">
        <v>22502391</v>
      </c>
      <c r="Q7" s="1" t="s">
        <v>246</v>
      </c>
      <c r="R7" s="1">
        <v>2013</v>
      </c>
      <c r="S7" s="1" t="s">
        <v>76</v>
      </c>
      <c r="T7" s="1">
        <v>0</v>
      </c>
      <c r="U7" s="1" t="s">
        <v>77</v>
      </c>
      <c r="V7" s="1">
        <v>0</v>
      </c>
      <c r="W7" s="1">
        <v>0</v>
      </c>
      <c r="X7" s="1" t="s">
        <v>78</v>
      </c>
      <c r="Y7" s="1" t="s">
        <v>215</v>
      </c>
      <c r="Z7" s="1" t="s">
        <v>79</v>
      </c>
      <c r="AA7" s="1">
        <v>2016</v>
      </c>
      <c r="AB7" s="1"/>
      <c r="AC7" s="1">
        <v>0</v>
      </c>
      <c r="AD7" s="1" t="s">
        <v>82</v>
      </c>
      <c r="AE7" s="1">
        <v>1</v>
      </c>
      <c r="AF7" s="1" t="s">
        <v>78</v>
      </c>
      <c r="AG7" s="1" t="s">
        <v>247</v>
      </c>
      <c r="AH7" s="1">
        <v>11.62</v>
      </c>
      <c r="AI7" s="1">
        <v>0</v>
      </c>
      <c r="AJ7" s="1">
        <v>0</v>
      </c>
      <c r="AK7" s="1" t="s">
        <v>81</v>
      </c>
      <c r="AL7" s="1">
        <v>1</v>
      </c>
      <c r="AM7" s="1" t="s">
        <v>100</v>
      </c>
      <c r="AN7" s="1">
        <v>2</v>
      </c>
      <c r="AO7" s="1" t="s">
        <v>78</v>
      </c>
      <c r="AP7" s="1" t="s">
        <v>247</v>
      </c>
      <c r="AQ7" s="1">
        <v>11.18</v>
      </c>
      <c r="AR7" s="1">
        <v>0</v>
      </c>
      <c r="AS7" s="1">
        <v>0</v>
      </c>
      <c r="AT7" s="1" t="s">
        <v>81</v>
      </c>
      <c r="AU7" s="1">
        <v>0</v>
      </c>
      <c r="AV7" s="1" t="s">
        <v>83</v>
      </c>
      <c r="AW7" s="1">
        <v>3</v>
      </c>
      <c r="AX7" s="1" t="s">
        <v>78</v>
      </c>
      <c r="AY7" s="1" t="s">
        <v>247</v>
      </c>
      <c r="AZ7" s="1">
        <v>14.05</v>
      </c>
      <c r="BA7" s="1">
        <v>0</v>
      </c>
      <c r="BB7" s="1">
        <v>0</v>
      </c>
      <c r="BC7" s="1" t="s">
        <v>218</v>
      </c>
      <c r="BD7" s="1">
        <v>0</v>
      </c>
      <c r="BE7" s="1"/>
      <c r="BF7" s="1"/>
      <c r="BG7" s="1"/>
      <c r="BH7" s="1"/>
      <c r="BI7" s="1"/>
      <c r="BJ7" s="1"/>
      <c r="BK7" s="1"/>
      <c r="BL7" s="1"/>
      <c r="BM7" s="1"/>
      <c r="BN7" s="1">
        <f t="shared" si="0"/>
        <v>0</v>
      </c>
      <c r="BO7" s="1">
        <f t="shared" si="1"/>
        <v>0.25</v>
      </c>
      <c r="BP7" s="1">
        <f t="shared" si="2"/>
        <v>0</v>
      </c>
      <c r="BQ7" s="2">
        <f t="shared" si="3"/>
        <v>12.283333333333331</v>
      </c>
      <c r="BR7" s="3">
        <f t="shared" si="4"/>
        <v>12.533333333333331</v>
      </c>
      <c r="BS7" s="1"/>
      <c r="BT7" s="1" t="s">
        <v>84</v>
      </c>
      <c r="BU7" s="1"/>
      <c r="BV7" s="1"/>
      <c r="BW7" s="1"/>
      <c r="BX7" s="1" t="s">
        <v>248</v>
      </c>
      <c r="BY7" s="1" t="s">
        <v>249</v>
      </c>
      <c r="BZ7" s="1"/>
    </row>
    <row r="8" spans="1:78">
      <c r="A8" s="1">
        <v>7</v>
      </c>
      <c r="B8" s="1" t="s">
        <v>140</v>
      </c>
      <c r="C8" s="1">
        <v>11017281</v>
      </c>
      <c r="D8" s="1" t="s">
        <v>141</v>
      </c>
      <c r="E8" s="1" t="s">
        <v>142</v>
      </c>
      <c r="F8" s="1" t="s">
        <v>141</v>
      </c>
      <c r="G8" s="1" t="s">
        <v>143</v>
      </c>
      <c r="H8" s="1" t="s">
        <v>144</v>
      </c>
      <c r="I8" s="1" t="s">
        <v>72</v>
      </c>
      <c r="J8" s="1" t="s">
        <v>73</v>
      </c>
      <c r="K8" s="1" t="s">
        <v>145</v>
      </c>
      <c r="L8" s="1" t="s">
        <v>74</v>
      </c>
      <c r="M8" s="1" t="s">
        <v>75</v>
      </c>
      <c r="N8" s="1" t="s">
        <v>146</v>
      </c>
      <c r="O8" s="1">
        <v>3043</v>
      </c>
      <c r="P8" s="1">
        <v>29474717</v>
      </c>
      <c r="Q8" s="1" t="s">
        <v>147</v>
      </c>
      <c r="R8" s="1">
        <v>2012</v>
      </c>
      <c r="S8" s="1" t="s">
        <v>76</v>
      </c>
      <c r="T8" s="1">
        <v>1</v>
      </c>
      <c r="U8" s="1" t="s">
        <v>77</v>
      </c>
      <c r="V8" s="1">
        <v>0</v>
      </c>
      <c r="W8" s="1">
        <v>0</v>
      </c>
      <c r="X8" s="1" t="s">
        <v>78</v>
      </c>
      <c r="Y8" s="1" t="s">
        <v>96</v>
      </c>
      <c r="Z8" s="1" t="s">
        <v>79</v>
      </c>
      <c r="AA8" s="1">
        <v>2015</v>
      </c>
      <c r="AB8" s="1" t="s">
        <v>148</v>
      </c>
      <c r="AC8" s="1">
        <v>1</v>
      </c>
      <c r="AD8" s="1" t="s">
        <v>80</v>
      </c>
      <c r="AE8" s="1">
        <v>1</v>
      </c>
      <c r="AF8" s="1" t="s">
        <v>78</v>
      </c>
      <c r="AG8" s="1" t="s">
        <v>149</v>
      </c>
      <c r="AH8" s="1">
        <v>11.32</v>
      </c>
      <c r="AI8" s="1">
        <v>0</v>
      </c>
      <c r="AJ8" s="1">
        <v>0</v>
      </c>
      <c r="AK8" s="1" t="s">
        <v>81</v>
      </c>
      <c r="AL8" s="1">
        <v>1</v>
      </c>
      <c r="AM8" s="1" t="s">
        <v>82</v>
      </c>
      <c r="AN8" s="1">
        <v>2</v>
      </c>
      <c r="AO8" s="1" t="s">
        <v>78</v>
      </c>
      <c r="AP8" s="1" t="s">
        <v>150</v>
      </c>
      <c r="AQ8" s="1">
        <v>11.2</v>
      </c>
      <c r="AR8" s="1">
        <v>0</v>
      </c>
      <c r="AS8" s="1">
        <v>0</v>
      </c>
      <c r="AT8" s="1" t="s">
        <v>81</v>
      </c>
      <c r="AU8" s="1">
        <v>0</v>
      </c>
      <c r="AV8" s="1" t="s">
        <v>100</v>
      </c>
      <c r="AW8" s="1">
        <v>3</v>
      </c>
      <c r="AX8" s="1" t="s">
        <v>78</v>
      </c>
      <c r="AY8" s="1" t="s">
        <v>151</v>
      </c>
      <c r="AZ8" s="1">
        <v>12.72</v>
      </c>
      <c r="BA8" s="1">
        <v>0</v>
      </c>
      <c r="BB8" s="1">
        <v>0</v>
      </c>
      <c r="BC8" s="1" t="s">
        <v>102</v>
      </c>
      <c r="BD8" s="1">
        <v>1</v>
      </c>
      <c r="BE8" s="1"/>
      <c r="BF8" s="1"/>
      <c r="BG8" s="1"/>
      <c r="BH8" s="1"/>
      <c r="BI8" s="1"/>
      <c r="BJ8" s="1"/>
      <c r="BK8" s="1"/>
      <c r="BL8" s="1"/>
      <c r="BM8" s="1"/>
      <c r="BN8" s="1">
        <f t="shared" si="0"/>
        <v>0</v>
      </c>
      <c r="BO8" s="1">
        <f t="shared" si="1"/>
        <v>0.5</v>
      </c>
      <c r="BP8" s="1">
        <f t="shared" si="2"/>
        <v>0</v>
      </c>
      <c r="BQ8" s="2">
        <f t="shared" si="3"/>
        <v>11.746666666666668</v>
      </c>
      <c r="BR8" s="3">
        <f t="shared" si="4"/>
        <v>12.246666666666668</v>
      </c>
      <c r="BS8" s="1"/>
      <c r="BT8" s="1" t="s">
        <v>84</v>
      </c>
      <c r="BU8" s="1" t="s">
        <v>88</v>
      </c>
      <c r="BV8" s="1"/>
      <c r="BW8" s="1"/>
      <c r="BX8" s="1" t="s">
        <v>152</v>
      </c>
      <c r="BY8" s="1" t="s">
        <v>153</v>
      </c>
      <c r="BZ8" s="1"/>
    </row>
    <row r="9" spans="1:78">
      <c r="A9" s="1">
        <v>8</v>
      </c>
      <c r="B9" s="1" t="s">
        <v>171</v>
      </c>
      <c r="C9" s="1">
        <v>12645870</v>
      </c>
      <c r="D9" s="1" t="s">
        <v>172</v>
      </c>
      <c r="E9" s="1" t="s">
        <v>173</v>
      </c>
      <c r="F9" s="1"/>
      <c r="G9" s="1" t="s">
        <v>174</v>
      </c>
      <c r="H9" s="1" t="s">
        <v>175</v>
      </c>
      <c r="I9" s="1" t="s">
        <v>72</v>
      </c>
      <c r="J9" s="1" t="s">
        <v>73</v>
      </c>
      <c r="K9" s="1" t="s">
        <v>176</v>
      </c>
      <c r="L9" s="1" t="s">
        <v>74</v>
      </c>
      <c r="M9" s="1" t="s">
        <v>177</v>
      </c>
      <c r="N9" s="1" t="s">
        <v>175</v>
      </c>
      <c r="O9" s="1">
        <v>1200</v>
      </c>
      <c r="P9" s="1">
        <v>24759357</v>
      </c>
      <c r="Q9" s="1" t="s">
        <v>178</v>
      </c>
      <c r="R9" s="1">
        <v>2013</v>
      </c>
      <c r="S9" s="1" t="s">
        <v>76</v>
      </c>
      <c r="T9" s="1">
        <v>0</v>
      </c>
      <c r="U9" s="1" t="s">
        <v>77</v>
      </c>
      <c r="V9" s="1">
        <v>0</v>
      </c>
      <c r="W9" s="1">
        <v>0</v>
      </c>
      <c r="X9" s="1" t="s">
        <v>112</v>
      </c>
      <c r="Y9" s="1" t="s">
        <v>96</v>
      </c>
      <c r="Z9" s="1" t="s">
        <v>79</v>
      </c>
      <c r="AA9" s="1">
        <v>2016</v>
      </c>
      <c r="AB9" s="1"/>
      <c r="AC9" s="1">
        <v>2</v>
      </c>
      <c r="AD9" s="1" t="s">
        <v>82</v>
      </c>
      <c r="AE9" s="1">
        <v>1</v>
      </c>
      <c r="AF9" s="1" t="s">
        <v>112</v>
      </c>
      <c r="AG9" s="1" t="s">
        <v>179</v>
      </c>
      <c r="AH9" s="1">
        <v>10.86</v>
      </c>
      <c r="AI9" s="1">
        <v>0</v>
      </c>
      <c r="AJ9" s="1">
        <v>0</v>
      </c>
      <c r="AK9" s="1" t="s">
        <v>81</v>
      </c>
      <c r="AL9" s="1">
        <v>1</v>
      </c>
      <c r="AM9" s="1" t="s">
        <v>100</v>
      </c>
      <c r="AN9" s="1">
        <v>2</v>
      </c>
      <c r="AO9" s="1" t="s">
        <v>112</v>
      </c>
      <c r="AP9" s="1" t="s">
        <v>179</v>
      </c>
      <c r="AQ9" s="1">
        <v>11.16</v>
      </c>
      <c r="AR9" s="1">
        <v>0</v>
      </c>
      <c r="AS9" s="1">
        <v>0</v>
      </c>
      <c r="AT9" s="1" t="s">
        <v>81</v>
      </c>
      <c r="AU9" s="1">
        <v>1</v>
      </c>
      <c r="AV9" s="1" t="s">
        <v>83</v>
      </c>
      <c r="AW9" s="1">
        <v>3</v>
      </c>
      <c r="AX9" s="1" t="s">
        <v>112</v>
      </c>
      <c r="AY9" s="1" t="s">
        <v>179</v>
      </c>
      <c r="AZ9" s="1">
        <v>12.32</v>
      </c>
      <c r="BA9" s="1">
        <v>0</v>
      </c>
      <c r="BB9" s="1">
        <v>0</v>
      </c>
      <c r="BC9" s="1" t="s">
        <v>102</v>
      </c>
      <c r="BD9" s="1">
        <v>1</v>
      </c>
      <c r="BE9" s="1"/>
      <c r="BF9" s="1"/>
      <c r="BG9" s="1"/>
      <c r="BH9" s="1"/>
      <c r="BI9" s="1"/>
      <c r="BJ9" s="1"/>
      <c r="BK9" s="1"/>
      <c r="BL9" s="1"/>
      <c r="BM9" s="1"/>
      <c r="BN9" s="1">
        <f t="shared" si="0"/>
        <v>0</v>
      </c>
      <c r="BO9" s="1">
        <f t="shared" si="1"/>
        <v>0.75</v>
      </c>
      <c r="BP9" s="1">
        <f t="shared" si="2"/>
        <v>0</v>
      </c>
      <c r="BQ9" s="2">
        <f t="shared" si="3"/>
        <v>11.446666666666667</v>
      </c>
      <c r="BR9" s="3">
        <f t="shared" si="4"/>
        <v>12.196666666666667</v>
      </c>
      <c r="BS9" s="1"/>
      <c r="BT9" s="1" t="s">
        <v>84</v>
      </c>
      <c r="BU9" s="1"/>
      <c r="BV9" s="1"/>
      <c r="BW9" s="1"/>
      <c r="BX9" s="1" t="s">
        <v>180</v>
      </c>
      <c r="BY9" s="1" t="s">
        <v>85</v>
      </c>
      <c r="BZ9" s="1"/>
    </row>
    <row r="10" spans="1:78">
      <c r="A10" s="1">
        <v>9</v>
      </c>
      <c r="B10" s="1" t="s">
        <v>128</v>
      </c>
      <c r="C10" s="1">
        <v>12800377</v>
      </c>
      <c r="D10" s="1" t="s">
        <v>129</v>
      </c>
      <c r="E10" s="1" t="s">
        <v>130</v>
      </c>
      <c r="F10" s="1" t="s">
        <v>130</v>
      </c>
      <c r="G10" s="1" t="s">
        <v>131</v>
      </c>
      <c r="H10" s="1" t="s">
        <v>132</v>
      </c>
      <c r="I10" s="1" t="s">
        <v>72</v>
      </c>
      <c r="J10" s="1" t="s">
        <v>73</v>
      </c>
      <c r="K10" s="1" t="s">
        <v>133</v>
      </c>
      <c r="L10" s="1" t="s">
        <v>74</v>
      </c>
      <c r="M10" s="1" t="s">
        <v>134</v>
      </c>
      <c r="N10" s="1" t="s">
        <v>135</v>
      </c>
      <c r="O10" s="1">
        <v>4022</v>
      </c>
      <c r="P10" s="1">
        <v>99555574</v>
      </c>
      <c r="Q10" s="1" t="s">
        <v>136</v>
      </c>
      <c r="R10" s="1">
        <v>2013</v>
      </c>
      <c r="S10" s="1" t="s">
        <v>76</v>
      </c>
      <c r="T10" s="1">
        <v>0</v>
      </c>
      <c r="U10" s="1" t="s">
        <v>77</v>
      </c>
      <c r="V10" s="1">
        <v>0</v>
      </c>
      <c r="W10" s="1">
        <v>0</v>
      </c>
      <c r="X10" s="1" t="s">
        <v>112</v>
      </c>
      <c r="Y10" s="1" t="s">
        <v>96</v>
      </c>
      <c r="Z10" s="1" t="s">
        <v>79</v>
      </c>
      <c r="AA10" s="1">
        <v>2016</v>
      </c>
      <c r="AB10" s="1" t="s">
        <v>137</v>
      </c>
      <c r="AC10" s="1">
        <v>1</v>
      </c>
      <c r="AD10" s="1" t="s">
        <v>82</v>
      </c>
      <c r="AE10" s="1">
        <v>1</v>
      </c>
      <c r="AF10" s="1" t="s">
        <v>112</v>
      </c>
      <c r="AG10" s="1" t="s">
        <v>138</v>
      </c>
      <c r="AH10" s="1">
        <v>11.16</v>
      </c>
      <c r="AI10" s="1">
        <v>0</v>
      </c>
      <c r="AJ10" s="1">
        <v>0</v>
      </c>
      <c r="AK10" s="1" t="s">
        <v>81</v>
      </c>
      <c r="AL10" s="1">
        <v>1</v>
      </c>
      <c r="AM10" s="1" t="s">
        <v>100</v>
      </c>
      <c r="AN10" s="1">
        <v>2</v>
      </c>
      <c r="AO10" s="1" t="s">
        <v>112</v>
      </c>
      <c r="AP10" s="1" t="s">
        <v>138</v>
      </c>
      <c r="AQ10" s="1">
        <v>10.83</v>
      </c>
      <c r="AR10" s="1">
        <v>0</v>
      </c>
      <c r="AS10" s="1">
        <v>0</v>
      </c>
      <c r="AT10" s="1" t="s">
        <v>81</v>
      </c>
      <c r="AU10" s="1">
        <v>1</v>
      </c>
      <c r="AV10" s="1" t="s">
        <v>83</v>
      </c>
      <c r="AW10" s="1">
        <v>3</v>
      </c>
      <c r="AX10" s="1" t="s">
        <v>112</v>
      </c>
      <c r="AY10" s="1" t="s">
        <v>138</v>
      </c>
      <c r="AZ10" s="1">
        <v>12.12</v>
      </c>
      <c r="BA10" s="1">
        <v>0</v>
      </c>
      <c r="BB10" s="1">
        <v>0</v>
      </c>
      <c r="BC10" s="1" t="s">
        <v>102</v>
      </c>
      <c r="BD10" s="1">
        <v>1</v>
      </c>
      <c r="BE10" s="1"/>
      <c r="BF10" s="1"/>
      <c r="BG10" s="1"/>
      <c r="BH10" s="1"/>
      <c r="BI10" s="1"/>
      <c r="BJ10" s="1"/>
      <c r="BK10" s="1"/>
      <c r="BL10" s="1"/>
      <c r="BM10" s="1"/>
      <c r="BN10" s="1">
        <f t="shared" si="0"/>
        <v>0</v>
      </c>
      <c r="BO10" s="1">
        <f t="shared" si="1"/>
        <v>0.75</v>
      </c>
      <c r="BP10" s="1">
        <f t="shared" si="2"/>
        <v>0</v>
      </c>
      <c r="BQ10" s="2">
        <f t="shared" si="3"/>
        <v>11.37</v>
      </c>
      <c r="BR10" s="3">
        <f t="shared" si="4"/>
        <v>12.12</v>
      </c>
      <c r="BS10" s="1"/>
      <c r="BT10" s="1" t="s">
        <v>84</v>
      </c>
      <c r="BU10" s="1" t="s">
        <v>88</v>
      </c>
      <c r="BV10" s="1"/>
      <c r="BW10" s="1"/>
      <c r="BX10" s="1" t="s">
        <v>139</v>
      </c>
      <c r="BY10" s="1" t="s">
        <v>85</v>
      </c>
      <c r="BZ10" s="1"/>
    </row>
    <row r="11" spans="1:78">
      <c r="A11" s="1">
        <v>10</v>
      </c>
      <c r="B11" s="1" t="s">
        <v>104</v>
      </c>
      <c r="C11" s="1">
        <v>9420959</v>
      </c>
      <c r="D11" s="1" t="s">
        <v>105</v>
      </c>
      <c r="E11" s="1" t="s">
        <v>106</v>
      </c>
      <c r="F11" s="1"/>
      <c r="G11" s="1" t="s">
        <v>107</v>
      </c>
      <c r="H11" s="1" t="s">
        <v>108</v>
      </c>
      <c r="I11" s="1" t="s">
        <v>72</v>
      </c>
      <c r="J11" s="1" t="s">
        <v>73</v>
      </c>
      <c r="K11" s="1" t="s">
        <v>109</v>
      </c>
      <c r="L11" s="1" t="s">
        <v>74</v>
      </c>
      <c r="M11" s="1" t="s">
        <v>110</v>
      </c>
      <c r="N11" s="1" t="s">
        <v>108</v>
      </c>
      <c r="O11" s="1">
        <v>5160</v>
      </c>
      <c r="P11" s="1">
        <v>23921324</v>
      </c>
      <c r="Q11" s="1" t="s">
        <v>111</v>
      </c>
      <c r="R11" s="1">
        <v>2011</v>
      </c>
      <c r="S11" s="1" t="s">
        <v>76</v>
      </c>
      <c r="T11" s="1">
        <v>0</v>
      </c>
      <c r="U11" s="1" t="s">
        <v>77</v>
      </c>
      <c r="V11" s="1">
        <v>0</v>
      </c>
      <c r="W11" s="1">
        <v>0</v>
      </c>
      <c r="X11" s="1" t="s">
        <v>112</v>
      </c>
      <c r="Y11" s="1" t="s">
        <v>96</v>
      </c>
      <c r="Z11" s="1" t="s">
        <v>79</v>
      </c>
      <c r="AA11" s="1">
        <v>2014</v>
      </c>
      <c r="AB11" s="1"/>
      <c r="AC11" s="1">
        <v>0</v>
      </c>
      <c r="AD11" s="1" t="s">
        <v>87</v>
      </c>
      <c r="AE11" s="1">
        <v>1</v>
      </c>
      <c r="AF11" s="1" t="s">
        <v>112</v>
      </c>
      <c r="AG11" s="1" t="s">
        <v>113</v>
      </c>
      <c r="AH11" s="1">
        <v>10.64</v>
      </c>
      <c r="AI11" s="1">
        <v>0</v>
      </c>
      <c r="AJ11" s="1">
        <v>0</v>
      </c>
      <c r="AK11" s="1" t="s">
        <v>81</v>
      </c>
      <c r="AL11" s="1">
        <v>1</v>
      </c>
      <c r="AM11" s="1" t="s">
        <v>80</v>
      </c>
      <c r="AN11" s="1">
        <v>2</v>
      </c>
      <c r="AO11" s="1" t="s">
        <v>112</v>
      </c>
      <c r="AP11" s="1" t="s">
        <v>113</v>
      </c>
      <c r="AQ11" s="1">
        <v>11.7</v>
      </c>
      <c r="AR11" s="1">
        <v>0</v>
      </c>
      <c r="AS11" s="1">
        <v>0</v>
      </c>
      <c r="AT11" s="1" t="s">
        <v>81</v>
      </c>
      <c r="AU11" s="1">
        <v>1</v>
      </c>
      <c r="AV11" s="1" t="s">
        <v>82</v>
      </c>
      <c r="AW11" s="1">
        <v>3</v>
      </c>
      <c r="AX11" s="1" t="s">
        <v>112</v>
      </c>
      <c r="AY11" s="1" t="s">
        <v>113</v>
      </c>
      <c r="AZ11" s="1">
        <v>11.64</v>
      </c>
      <c r="BA11" s="1">
        <v>0</v>
      </c>
      <c r="BB11" s="1">
        <v>0</v>
      </c>
      <c r="BC11" s="1" t="s">
        <v>81</v>
      </c>
      <c r="BD11" s="1">
        <v>1</v>
      </c>
      <c r="BE11" s="1"/>
      <c r="BF11" s="1"/>
      <c r="BG11" s="1"/>
      <c r="BH11" s="1"/>
      <c r="BI11" s="1"/>
      <c r="BJ11" s="1"/>
      <c r="BK11" s="1"/>
      <c r="BL11" s="1"/>
      <c r="BM11" s="1"/>
      <c r="BN11" s="1">
        <f t="shared" si="0"/>
        <v>0</v>
      </c>
      <c r="BO11" s="1">
        <f t="shared" si="1"/>
        <v>0.75</v>
      </c>
      <c r="BP11" s="1">
        <f t="shared" si="2"/>
        <v>0</v>
      </c>
      <c r="BQ11" s="2">
        <f t="shared" si="3"/>
        <v>11.326666666666668</v>
      </c>
      <c r="BR11" s="3">
        <f t="shared" si="4"/>
        <v>12.076666666666668</v>
      </c>
      <c r="BS11" s="1"/>
      <c r="BT11" s="1" t="s">
        <v>84</v>
      </c>
      <c r="BU11" s="1" t="s">
        <v>88</v>
      </c>
      <c r="BV11" s="1"/>
      <c r="BW11" s="1"/>
      <c r="BX11" s="1" t="s">
        <v>114</v>
      </c>
      <c r="BY11" s="1" t="s">
        <v>85</v>
      </c>
      <c r="BZ11" s="1"/>
    </row>
    <row r="12" spans="1:78">
      <c r="A12" s="1">
        <v>11</v>
      </c>
      <c r="B12" s="1" t="s">
        <v>390</v>
      </c>
      <c r="C12" s="1">
        <v>4936348</v>
      </c>
      <c r="D12" s="1" t="s">
        <v>391</v>
      </c>
      <c r="E12" s="1" t="s">
        <v>219</v>
      </c>
      <c r="F12" s="1" t="s">
        <v>219</v>
      </c>
      <c r="G12" s="1" t="s">
        <v>392</v>
      </c>
      <c r="H12" s="1" t="s">
        <v>361</v>
      </c>
      <c r="I12" s="1" t="s">
        <v>72</v>
      </c>
      <c r="J12" s="1" t="s">
        <v>73</v>
      </c>
      <c r="K12" s="1" t="s">
        <v>393</v>
      </c>
      <c r="L12" s="1" t="s">
        <v>74</v>
      </c>
      <c r="M12" s="1" t="s">
        <v>361</v>
      </c>
      <c r="N12" s="1" t="s">
        <v>361</v>
      </c>
      <c r="O12" s="1">
        <v>4200</v>
      </c>
      <c r="P12" s="1">
        <v>26972450</v>
      </c>
      <c r="Q12" s="1" t="s">
        <v>394</v>
      </c>
      <c r="R12" s="1">
        <v>2013</v>
      </c>
      <c r="S12" s="1" t="s">
        <v>76</v>
      </c>
      <c r="T12" s="1">
        <v>0</v>
      </c>
      <c r="U12" s="1" t="s">
        <v>77</v>
      </c>
      <c r="V12" s="1">
        <v>0</v>
      </c>
      <c r="W12" s="1">
        <v>0</v>
      </c>
      <c r="X12" s="1" t="s">
        <v>78</v>
      </c>
      <c r="Y12" s="1" t="s">
        <v>96</v>
      </c>
      <c r="Z12" s="1" t="s">
        <v>79</v>
      </c>
      <c r="AA12" s="1">
        <v>2016</v>
      </c>
      <c r="AB12" s="1" t="s">
        <v>395</v>
      </c>
      <c r="AC12" s="1">
        <v>1</v>
      </c>
      <c r="AD12" s="1" t="s">
        <v>82</v>
      </c>
      <c r="AE12" s="1">
        <v>1</v>
      </c>
      <c r="AF12" s="1" t="s">
        <v>78</v>
      </c>
      <c r="AG12" s="1" t="s">
        <v>239</v>
      </c>
      <c r="AH12" s="1">
        <v>10.43</v>
      </c>
      <c r="AI12" s="1">
        <v>0</v>
      </c>
      <c r="AJ12" s="1">
        <v>0</v>
      </c>
      <c r="AK12" s="1" t="s">
        <v>81</v>
      </c>
      <c r="AL12" s="1">
        <v>1</v>
      </c>
      <c r="AM12" s="1" t="s">
        <v>100</v>
      </c>
      <c r="AN12" s="1">
        <v>2</v>
      </c>
      <c r="AO12" s="1" t="s">
        <v>78</v>
      </c>
      <c r="AP12" s="1" t="s">
        <v>239</v>
      </c>
      <c r="AQ12" s="1">
        <v>10.32</v>
      </c>
      <c r="AR12" s="1">
        <v>0</v>
      </c>
      <c r="AS12" s="1">
        <v>0</v>
      </c>
      <c r="AT12" s="1" t="s">
        <v>81</v>
      </c>
      <c r="AU12" s="1">
        <v>0</v>
      </c>
      <c r="AV12" s="1" t="s">
        <v>83</v>
      </c>
      <c r="AW12" s="1">
        <v>3</v>
      </c>
      <c r="AX12" s="1" t="s">
        <v>78</v>
      </c>
      <c r="AY12" s="1" t="s">
        <v>239</v>
      </c>
      <c r="AZ12" s="1">
        <v>13.67</v>
      </c>
      <c r="BA12" s="1">
        <v>0</v>
      </c>
      <c r="BB12" s="1">
        <v>0</v>
      </c>
      <c r="BC12" s="1" t="s">
        <v>218</v>
      </c>
      <c r="BD12" s="1">
        <v>1</v>
      </c>
      <c r="BE12" s="1"/>
      <c r="BF12" s="1"/>
      <c r="BG12" s="1"/>
      <c r="BH12" s="1"/>
      <c r="BI12" s="1"/>
      <c r="BJ12" s="1"/>
      <c r="BK12" s="1"/>
      <c r="BL12" s="1"/>
      <c r="BM12" s="1"/>
      <c r="BN12" s="1">
        <f t="shared" si="0"/>
        <v>0</v>
      </c>
      <c r="BO12" s="1">
        <f t="shared" si="1"/>
        <v>0.5</v>
      </c>
      <c r="BP12" s="1">
        <f t="shared" si="2"/>
        <v>0</v>
      </c>
      <c r="BQ12" s="2">
        <f t="shared" si="3"/>
        <v>11.473333333333334</v>
      </c>
      <c r="BR12" s="3">
        <f t="shared" si="4"/>
        <v>11.973333333333334</v>
      </c>
      <c r="BS12" s="1"/>
      <c r="BT12" s="1" t="s">
        <v>84</v>
      </c>
      <c r="BU12" s="1" t="s">
        <v>88</v>
      </c>
      <c r="BV12" s="1"/>
      <c r="BW12" s="1"/>
      <c r="BX12" s="1" t="s">
        <v>396</v>
      </c>
      <c r="BY12" s="1" t="s">
        <v>85</v>
      </c>
      <c r="BZ12" s="1"/>
    </row>
    <row r="13" spans="1:78">
      <c r="A13" s="1">
        <v>12</v>
      </c>
      <c r="B13" s="1" t="s">
        <v>346</v>
      </c>
      <c r="C13" s="1">
        <v>11908266</v>
      </c>
      <c r="D13" s="1" t="s">
        <v>347</v>
      </c>
      <c r="E13" s="1" t="s">
        <v>348</v>
      </c>
      <c r="F13" s="1"/>
      <c r="G13" s="1" t="s">
        <v>349</v>
      </c>
      <c r="H13" s="1" t="s">
        <v>350</v>
      </c>
      <c r="I13" s="1" t="s">
        <v>72</v>
      </c>
      <c r="J13" s="1" t="s">
        <v>73</v>
      </c>
      <c r="K13" s="1" t="s">
        <v>351</v>
      </c>
      <c r="L13" s="1" t="s">
        <v>74</v>
      </c>
      <c r="M13" s="1" t="s">
        <v>155</v>
      </c>
      <c r="N13" s="1" t="s">
        <v>352</v>
      </c>
      <c r="O13" s="1">
        <v>3114</v>
      </c>
      <c r="P13" s="1">
        <v>95046353</v>
      </c>
      <c r="Q13" s="1" t="s">
        <v>353</v>
      </c>
      <c r="R13" s="1">
        <v>2013</v>
      </c>
      <c r="S13" s="1" t="s">
        <v>76</v>
      </c>
      <c r="T13" s="1">
        <v>0</v>
      </c>
      <c r="U13" s="1" t="s">
        <v>77</v>
      </c>
      <c r="V13" s="1">
        <v>0</v>
      </c>
      <c r="W13" s="1">
        <v>0</v>
      </c>
      <c r="X13" s="1" t="s">
        <v>112</v>
      </c>
      <c r="Y13" s="1" t="s">
        <v>96</v>
      </c>
      <c r="Z13" s="1" t="s">
        <v>79</v>
      </c>
      <c r="AA13" s="1">
        <v>2016</v>
      </c>
      <c r="AB13" s="1"/>
      <c r="AC13" s="1">
        <v>1</v>
      </c>
      <c r="AD13" s="1" t="s">
        <v>82</v>
      </c>
      <c r="AE13" s="1">
        <v>1</v>
      </c>
      <c r="AF13" s="1" t="s">
        <v>112</v>
      </c>
      <c r="AG13" s="1" t="s">
        <v>344</v>
      </c>
      <c r="AH13" s="1">
        <v>10.72</v>
      </c>
      <c r="AI13" s="1">
        <v>0</v>
      </c>
      <c r="AJ13" s="1">
        <v>0</v>
      </c>
      <c r="AK13" s="1" t="s">
        <v>81</v>
      </c>
      <c r="AL13" s="1">
        <v>1</v>
      </c>
      <c r="AM13" s="1" t="s">
        <v>100</v>
      </c>
      <c r="AN13" s="1">
        <v>2</v>
      </c>
      <c r="AO13" s="1" t="s">
        <v>112</v>
      </c>
      <c r="AP13" s="1" t="s">
        <v>344</v>
      </c>
      <c r="AQ13" s="1">
        <v>11.42</v>
      </c>
      <c r="AR13" s="1">
        <v>0</v>
      </c>
      <c r="AS13" s="1">
        <v>0</v>
      </c>
      <c r="AT13" s="1" t="s">
        <v>81</v>
      </c>
      <c r="AU13" s="1">
        <v>1</v>
      </c>
      <c r="AV13" s="1" t="s">
        <v>83</v>
      </c>
      <c r="AW13" s="1">
        <v>3</v>
      </c>
      <c r="AX13" s="1" t="s">
        <v>112</v>
      </c>
      <c r="AY13" s="1" t="s">
        <v>344</v>
      </c>
      <c r="AZ13" s="1">
        <v>12.18</v>
      </c>
      <c r="BA13" s="1">
        <v>0</v>
      </c>
      <c r="BB13" s="1">
        <v>0</v>
      </c>
      <c r="BC13" s="1" t="s">
        <v>102</v>
      </c>
      <c r="BD13" s="1">
        <v>0</v>
      </c>
      <c r="BE13" s="1"/>
      <c r="BF13" s="1"/>
      <c r="BG13" s="1"/>
      <c r="BH13" s="1"/>
      <c r="BI13" s="1"/>
      <c r="BJ13" s="1"/>
      <c r="BK13" s="1"/>
      <c r="BL13" s="1"/>
      <c r="BM13" s="1"/>
      <c r="BN13" s="1">
        <f t="shared" si="0"/>
        <v>0</v>
      </c>
      <c r="BO13" s="1">
        <f t="shared" si="1"/>
        <v>0.5</v>
      </c>
      <c r="BP13" s="1">
        <f t="shared" si="2"/>
        <v>0</v>
      </c>
      <c r="BQ13" s="2">
        <f t="shared" si="3"/>
        <v>11.44</v>
      </c>
      <c r="BR13" s="3">
        <f t="shared" si="4"/>
        <v>11.94</v>
      </c>
      <c r="BS13" s="1"/>
      <c r="BT13" s="1" t="s">
        <v>88</v>
      </c>
      <c r="BU13" s="1" t="s">
        <v>84</v>
      </c>
      <c r="BV13" s="1"/>
      <c r="BW13" s="1"/>
      <c r="BX13" s="1" t="s">
        <v>354</v>
      </c>
      <c r="BY13" s="1" t="s">
        <v>85</v>
      </c>
      <c r="BZ13" s="1"/>
    </row>
    <row r="14" spans="1:78">
      <c r="A14" s="1">
        <v>13</v>
      </c>
      <c r="B14" s="1" t="s">
        <v>355</v>
      </c>
      <c r="C14" s="1">
        <v>4932444</v>
      </c>
      <c r="D14" s="1" t="s">
        <v>356</v>
      </c>
      <c r="E14" s="1" t="s">
        <v>357</v>
      </c>
      <c r="F14" s="1"/>
      <c r="G14" s="1" t="s">
        <v>358</v>
      </c>
      <c r="H14" s="1" t="s">
        <v>359</v>
      </c>
      <c r="I14" s="1" t="s">
        <v>72</v>
      </c>
      <c r="J14" s="1" t="s">
        <v>73</v>
      </c>
      <c r="K14" s="1" t="s">
        <v>360</v>
      </c>
      <c r="L14" s="1" t="s">
        <v>74</v>
      </c>
      <c r="M14" s="1" t="s">
        <v>361</v>
      </c>
      <c r="N14" s="1" t="s">
        <v>362</v>
      </c>
      <c r="O14" s="1">
        <v>4231</v>
      </c>
      <c r="P14" s="1">
        <v>93071683</v>
      </c>
      <c r="Q14" s="1" t="s">
        <v>363</v>
      </c>
      <c r="R14" s="1">
        <v>2013</v>
      </c>
      <c r="S14" s="1" t="s">
        <v>76</v>
      </c>
      <c r="T14" s="1">
        <v>2</v>
      </c>
      <c r="U14" s="1" t="s">
        <v>77</v>
      </c>
      <c r="V14" s="1">
        <v>0</v>
      </c>
      <c r="W14" s="1">
        <v>0</v>
      </c>
      <c r="X14" s="1" t="s">
        <v>78</v>
      </c>
      <c r="Y14" s="1" t="s">
        <v>96</v>
      </c>
      <c r="Z14" s="1" t="s">
        <v>79</v>
      </c>
      <c r="AA14" s="1">
        <v>2016</v>
      </c>
      <c r="AB14" s="1"/>
      <c r="AC14" s="1">
        <v>1</v>
      </c>
      <c r="AD14" s="1" t="s">
        <v>82</v>
      </c>
      <c r="AE14" s="1">
        <v>1</v>
      </c>
      <c r="AF14" s="1" t="s">
        <v>78</v>
      </c>
      <c r="AG14" s="1" t="s">
        <v>364</v>
      </c>
      <c r="AH14" s="1">
        <v>10.74</v>
      </c>
      <c r="AI14" s="1">
        <v>0</v>
      </c>
      <c r="AJ14" s="1">
        <v>0</v>
      </c>
      <c r="AK14" s="1" t="s">
        <v>81</v>
      </c>
      <c r="AL14" s="1">
        <v>0</v>
      </c>
      <c r="AM14" s="1" t="s">
        <v>100</v>
      </c>
      <c r="AN14" s="1">
        <v>2</v>
      </c>
      <c r="AO14" s="1" t="s">
        <v>78</v>
      </c>
      <c r="AP14" s="1" t="s">
        <v>364</v>
      </c>
      <c r="AQ14" s="1">
        <v>10.050000000000001</v>
      </c>
      <c r="AR14" s="1">
        <v>0</v>
      </c>
      <c r="AS14" s="1">
        <v>0</v>
      </c>
      <c r="AT14" s="1" t="s">
        <v>81</v>
      </c>
      <c r="AU14" s="1">
        <v>1</v>
      </c>
      <c r="AV14" s="1" t="s">
        <v>83</v>
      </c>
      <c r="AW14" s="1">
        <v>3</v>
      </c>
      <c r="AX14" s="1" t="s">
        <v>78</v>
      </c>
      <c r="AY14" s="1" t="s">
        <v>364</v>
      </c>
      <c r="AZ14" s="1">
        <v>13.8</v>
      </c>
      <c r="BA14" s="1">
        <v>0</v>
      </c>
      <c r="BB14" s="1">
        <v>0</v>
      </c>
      <c r="BC14" s="1" t="s">
        <v>102</v>
      </c>
      <c r="BD14" s="1">
        <v>0</v>
      </c>
      <c r="BE14" s="1"/>
      <c r="BF14" s="1"/>
      <c r="BG14" s="1"/>
      <c r="BH14" s="1"/>
      <c r="BI14" s="1"/>
      <c r="BJ14" s="1"/>
      <c r="BK14" s="1"/>
      <c r="BL14" s="1"/>
      <c r="BM14" s="1"/>
      <c r="BN14" s="1">
        <f t="shared" si="0"/>
        <v>0</v>
      </c>
      <c r="BO14" s="1">
        <f t="shared" si="1"/>
        <v>0.25</v>
      </c>
      <c r="BP14" s="1">
        <f t="shared" si="2"/>
        <v>0</v>
      </c>
      <c r="BQ14" s="2">
        <f t="shared" si="3"/>
        <v>11.530000000000001</v>
      </c>
      <c r="BR14" s="3">
        <f t="shared" si="4"/>
        <v>11.780000000000001</v>
      </c>
      <c r="BS14" s="1"/>
      <c r="BT14" s="1" t="s">
        <v>84</v>
      </c>
      <c r="BU14" s="1" t="s">
        <v>88</v>
      </c>
      <c r="BV14" s="1"/>
      <c r="BW14" s="1"/>
      <c r="BX14" s="1" t="s">
        <v>365</v>
      </c>
      <c r="BY14" s="1" t="s">
        <v>85</v>
      </c>
      <c r="BZ14" s="1"/>
    </row>
    <row r="15" spans="1:78">
      <c r="A15" s="1">
        <v>14</v>
      </c>
      <c r="B15" s="1" t="s">
        <v>310</v>
      </c>
      <c r="C15" s="1">
        <v>9970224</v>
      </c>
      <c r="D15" s="1" t="s">
        <v>311</v>
      </c>
      <c r="E15" s="1" t="s">
        <v>194</v>
      </c>
      <c r="F15" s="1"/>
      <c r="G15" s="1" t="s">
        <v>312</v>
      </c>
      <c r="H15" s="1" t="s">
        <v>183</v>
      </c>
      <c r="I15" s="1" t="s">
        <v>72</v>
      </c>
      <c r="J15" s="1" t="s">
        <v>73</v>
      </c>
      <c r="K15" s="1" t="s">
        <v>313</v>
      </c>
      <c r="L15" s="1" t="s">
        <v>74</v>
      </c>
      <c r="M15" s="1" t="s">
        <v>183</v>
      </c>
      <c r="N15" s="1" t="s">
        <v>314</v>
      </c>
      <c r="O15" s="1">
        <v>2100</v>
      </c>
      <c r="P15" s="1">
        <v>24674857</v>
      </c>
      <c r="Q15" s="1" t="s">
        <v>315</v>
      </c>
      <c r="R15" s="1">
        <v>2013</v>
      </c>
      <c r="S15" s="1" t="s">
        <v>76</v>
      </c>
      <c r="T15" s="1">
        <v>0</v>
      </c>
      <c r="U15" s="1" t="s">
        <v>77</v>
      </c>
      <c r="V15" s="1">
        <v>0</v>
      </c>
      <c r="W15" s="1">
        <v>0</v>
      </c>
      <c r="X15" s="1" t="s">
        <v>78</v>
      </c>
      <c r="Y15" s="1" t="s">
        <v>96</v>
      </c>
      <c r="Z15" s="1" t="s">
        <v>79</v>
      </c>
      <c r="AA15" s="1">
        <v>2016</v>
      </c>
      <c r="AB15" s="1"/>
      <c r="AC15" s="1">
        <v>1</v>
      </c>
      <c r="AD15" s="1" t="s">
        <v>82</v>
      </c>
      <c r="AE15" s="1">
        <v>1</v>
      </c>
      <c r="AF15" s="1" t="s">
        <v>78</v>
      </c>
      <c r="AG15" s="1" t="s">
        <v>96</v>
      </c>
      <c r="AH15" s="1">
        <v>10.25</v>
      </c>
      <c r="AI15" s="1">
        <v>0</v>
      </c>
      <c r="AJ15" s="1">
        <v>0</v>
      </c>
      <c r="AK15" s="1" t="s">
        <v>81</v>
      </c>
      <c r="AL15" s="1">
        <v>0</v>
      </c>
      <c r="AM15" s="1" t="s">
        <v>100</v>
      </c>
      <c r="AN15" s="1">
        <v>2</v>
      </c>
      <c r="AO15" s="1" t="s">
        <v>78</v>
      </c>
      <c r="AP15" s="1" t="s">
        <v>96</v>
      </c>
      <c r="AQ15" s="1">
        <v>10.39</v>
      </c>
      <c r="AR15" s="1">
        <v>0</v>
      </c>
      <c r="AS15" s="1">
        <v>0</v>
      </c>
      <c r="AT15" s="1" t="s">
        <v>81</v>
      </c>
      <c r="AU15" s="1">
        <v>0</v>
      </c>
      <c r="AV15" s="1" t="s">
        <v>83</v>
      </c>
      <c r="AW15" s="1">
        <v>3</v>
      </c>
      <c r="AX15" s="1" t="s">
        <v>78</v>
      </c>
      <c r="AY15" s="1" t="s">
        <v>96</v>
      </c>
      <c r="AZ15" s="1">
        <v>13.42</v>
      </c>
      <c r="BA15" s="1">
        <v>0</v>
      </c>
      <c r="BB15" s="1">
        <v>0</v>
      </c>
      <c r="BC15" s="1" t="s">
        <v>102</v>
      </c>
      <c r="BD15" s="1">
        <v>1</v>
      </c>
      <c r="BE15" s="1"/>
      <c r="BF15" s="1"/>
      <c r="BG15" s="1"/>
      <c r="BH15" s="1"/>
      <c r="BI15" s="1"/>
      <c r="BJ15" s="1"/>
      <c r="BK15" s="1"/>
      <c r="BL15" s="1"/>
      <c r="BM15" s="1"/>
      <c r="BN15" s="1">
        <f t="shared" si="0"/>
        <v>0</v>
      </c>
      <c r="BO15" s="1">
        <f t="shared" si="1"/>
        <v>0.25</v>
      </c>
      <c r="BP15" s="1">
        <f t="shared" si="2"/>
        <v>0</v>
      </c>
      <c r="BQ15" s="2">
        <f t="shared" si="3"/>
        <v>11.353333333333333</v>
      </c>
      <c r="BR15" s="3">
        <f t="shared" si="4"/>
        <v>11.603333333333333</v>
      </c>
      <c r="BS15" s="1"/>
      <c r="BT15" s="1" t="s">
        <v>84</v>
      </c>
      <c r="BU15" s="1"/>
      <c r="BV15" s="1"/>
      <c r="BW15" s="1"/>
      <c r="BX15" s="1" t="s">
        <v>316</v>
      </c>
      <c r="BY15" s="1" t="s">
        <v>85</v>
      </c>
      <c r="BZ15" s="1"/>
    </row>
    <row r="16" spans="1:78">
      <c r="A16" s="1">
        <v>15</v>
      </c>
      <c r="B16" s="1" t="s">
        <v>251</v>
      </c>
      <c r="C16" s="1">
        <v>9248639</v>
      </c>
      <c r="D16" s="1" t="s">
        <v>252</v>
      </c>
      <c r="E16" s="1" t="s">
        <v>253</v>
      </c>
      <c r="F16" s="1"/>
      <c r="G16" s="1" t="s">
        <v>254</v>
      </c>
      <c r="H16" s="1" t="s">
        <v>205</v>
      </c>
      <c r="I16" s="1" t="s">
        <v>72</v>
      </c>
      <c r="J16" s="1" t="s">
        <v>73</v>
      </c>
      <c r="K16" s="1" t="s">
        <v>255</v>
      </c>
      <c r="L16" s="1" t="s">
        <v>74</v>
      </c>
      <c r="M16" s="1" t="s">
        <v>86</v>
      </c>
      <c r="N16" s="1" t="s">
        <v>256</v>
      </c>
      <c r="O16" s="1">
        <v>9115</v>
      </c>
      <c r="P16" s="1">
        <v>95521204</v>
      </c>
      <c r="Q16" s="1" t="s">
        <v>257</v>
      </c>
      <c r="R16" s="1">
        <v>2011</v>
      </c>
      <c r="S16" s="1" t="s">
        <v>76</v>
      </c>
      <c r="T16" s="1">
        <v>1</v>
      </c>
      <c r="U16" s="1" t="s">
        <v>77</v>
      </c>
      <c r="V16" s="1">
        <v>0</v>
      </c>
      <c r="W16" s="1">
        <v>0</v>
      </c>
      <c r="X16" s="1" t="s">
        <v>258</v>
      </c>
      <c r="Y16" s="1" t="s">
        <v>215</v>
      </c>
      <c r="Z16" s="1" t="s">
        <v>79</v>
      </c>
      <c r="AA16" s="1">
        <v>2014</v>
      </c>
      <c r="AB16" s="1"/>
      <c r="AC16" s="1">
        <v>3</v>
      </c>
      <c r="AD16" s="1" t="s">
        <v>87</v>
      </c>
      <c r="AE16" s="1">
        <v>1</v>
      </c>
      <c r="AF16" s="1" t="s">
        <v>258</v>
      </c>
      <c r="AG16" s="1" t="s">
        <v>259</v>
      </c>
      <c r="AH16" s="1">
        <v>10.08</v>
      </c>
      <c r="AI16" s="1">
        <v>0</v>
      </c>
      <c r="AJ16" s="1">
        <v>0</v>
      </c>
      <c r="AK16" s="1" t="s">
        <v>81</v>
      </c>
      <c r="AL16" s="1">
        <v>1</v>
      </c>
      <c r="AM16" s="1" t="s">
        <v>80</v>
      </c>
      <c r="AN16" s="1">
        <v>2</v>
      </c>
      <c r="AO16" s="1" t="s">
        <v>258</v>
      </c>
      <c r="AP16" s="1" t="s">
        <v>259</v>
      </c>
      <c r="AQ16" s="1">
        <v>10.33</v>
      </c>
      <c r="AR16" s="1">
        <v>0</v>
      </c>
      <c r="AS16" s="1">
        <v>0</v>
      </c>
      <c r="AT16" s="1" t="s">
        <v>81</v>
      </c>
      <c r="AU16" s="1">
        <v>0</v>
      </c>
      <c r="AV16" s="1" t="s">
        <v>82</v>
      </c>
      <c r="AW16" s="1">
        <v>3</v>
      </c>
      <c r="AX16" s="1" t="s">
        <v>258</v>
      </c>
      <c r="AY16" s="1" t="s">
        <v>259</v>
      </c>
      <c r="AZ16" s="1">
        <v>12.84</v>
      </c>
      <c r="BA16" s="1">
        <v>0</v>
      </c>
      <c r="BB16" s="1">
        <v>0</v>
      </c>
      <c r="BC16" s="1" t="s">
        <v>102</v>
      </c>
      <c r="BD16" s="1">
        <v>1</v>
      </c>
      <c r="BE16" s="1"/>
      <c r="BF16" s="1"/>
      <c r="BG16" s="1"/>
      <c r="BH16" s="1"/>
      <c r="BI16" s="1"/>
      <c r="BJ16" s="1"/>
      <c r="BK16" s="1"/>
      <c r="BL16" s="1"/>
      <c r="BM16" s="1"/>
      <c r="BN16" s="1">
        <f t="shared" si="0"/>
        <v>0</v>
      </c>
      <c r="BO16" s="1">
        <f t="shared" si="1"/>
        <v>0.5</v>
      </c>
      <c r="BP16" s="1">
        <f t="shared" si="2"/>
        <v>0</v>
      </c>
      <c r="BQ16" s="2">
        <f t="shared" si="3"/>
        <v>11.083333333333334</v>
      </c>
      <c r="BR16" s="3">
        <f t="shared" si="4"/>
        <v>11.583333333333334</v>
      </c>
      <c r="BS16" s="1"/>
      <c r="BT16" s="1" t="s">
        <v>84</v>
      </c>
      <c r="BU16" s="1" t="s">
        <v>182</v>
      </c>
      <c r="BV16" s="1"/>
      <c r="BW16" s="1"/>
      <c r="BX16" s="1" t="s">
        <v>260</v>
      </c>
      <c r="BY16" s="1" t="s">
        <v>85</v>
      </c>
      <c r="BZ16" s="1"/>
    </row>
    <row r="17" spans="1:78">
      <c r="A17" s="1">
        <v>16</v>
      </c>
      <c r="B17" s="1" t="s">
        <v>294</v>
      </c>
      <c r="C17" s="1">
        <v>11030732</v>
      </c>
      <c r="D17" s="1" t="s">
        <v>295</v>
      </c>
      <c r="E17" s="1" t="s">
        <v>170</v>
      </c>
      <c r="F17" s="1"/>
      <c r="G17" s="1" t="s">
        <v>296</v>
      </c>
      <c r="H17" s="1" t="s">
        <v>245</v>
      </c>
      <c r="I17" s="1" t="s">
        <v>72</v>
      </c>
      <c r="J17" s="1"/>
      <c r="K17" s="1" t="s">
        <v>297</v>
      </c>
      <c r="L17" s="1" t="s">
        <v>74</v>
      </c>
      <c r="M17" s="1" t="s">
        <v>75</v>
      </c>
      <c r="N17" s="1" t="s">
        <v>245</v>
      </c>
      <c r="O17" s="1">
        <v>3040</v>
      </c>
      <c r="P17" s="1">
        <v>26176603</v>
      </c>
      <c r="Q17" s="1" t="s">
        <v>298</v>
      </c>
      <c r="R17" s="1">
        <v>2012</v>
      </c>
      <c r="S17" s="1" t="s">
        <v>76</v>
      </c>
      <c r="T17" s="1">
        <v>1</v>
      </c>
      <c r="U17" s="1" t="s">
        <v>77</v>
      </c>
      <c r="V17" s="1">
        <v>0</v>
      </c>
      <c r="W17" s="1">
        <v>0</v>
      </c>
      <c r="X17" s="1" t="s">
        <v>78</v>
      </c>
      <c r="Y17" s="1" t="s">
        <v>96</v>
      </c>
      <c r="Z17" s="1" t="s">
        <v>79</v>
      </c>
      <c r="AA17" s="1">
        <v>2016</v>
      </c>
      <c r="AB17" s="1"/>
      <c r="AC17" s="1">
        <v>1</v>
      </c>
      <c r="AD17" s="1" t="s">
        <v>82</v>
      </c>
      <c r="AE17" s="1">
        <v>1</v>
      </c>
      <c r="AF17" s="1" t="s">
        <v>78</v>
      </c>
      <c r="AG17" s="1" t="s">
        <v>299</v>
      </c>
      <c r="AH17" s="1">
        <v>10.88</v>
      </c>
      <c r="AI17" s="1">
        <v>0</v>
      </c>
      <c r="AJ17" s="1">
        <v>1</v>
      </c>
      <c r="AK17" s="1" t="s">
        <v>81</v>
      </c>
      <c r="AL17" s="1">
        <v>0</v>
      </c>
      <c r="AM17" s="1" t="s">
        <v>100</v>
      </c>
      <c r="AN17" s="1">
        <v>2</v>
      </c>
      <c r="AO17" s="1" t="s">
        <v>78</v>
      </c>
      <c r="AP17" s="1" t="s">
        <v>299</v>
      </c>
      <c r="AQ17" s="1">
        <v>10.83</v>
      </c>
      <c r="AR17" s="1">
        <v>0</v>
      </c>
      <c r="AS17" s="1">
        <v>0</v>
      </c>
      <c r="AT17" s="1" t="s">
        <v>81</v>
      </c>
      <c r="AU17" s="1">
        <v>0</v>
      </c>
      <c r="AV17" s="1" t="s">
        <v>83</v>
      </c>
      <c r="AW17" s="1">
        <v>3</v>
      </c>
      <c r="AX17" s="1" t="s">
        <v>78</v>
      </c>
      <c r="AY17" s="1" t="s">
        <v>299</v>
      </c>
      <c r="AZ17" s="1">
        <v>13.61</v>
      </c>
      <c r="BA17" s="1">
        <v>0</v>
      </c>
      <c r="BB17" s="1">
        <v>0</v>
      </c>
      <c r="BC17" s="1" t="s">
        <v>102</v>
      </c>
      <c r="BD17" s="1">
        <v>1</v>
      </c>
      <c r="BE17" s="1"/>
      <c r="BF17" s="1"/>
      <c r="BG17" s="1"/>
      <c r="BH17" s="1"/>
      <c r="BI17" s="1"/>
      <c r="BJ17" s="1"/>
      <c r="BK17" s="1"/>
      <c r="BL17" s="1"/>
      <c r="BM17" s="1"/>
      <c r="BN17" s="1">
        <f t="shared" si="0"/>
        <v>1</v>
      </c>
      <c r="BO17" s="1">
        <f t="shared" si="1"/>
        <v>0.25</v>
      </c>
      <c r="BP17" s="1">
        <f t="shared" si="2"/>
        <v>0.5</v>
      </c>
      <c r="BQ17" s="2">
        <f t="shared" si="3"/>
        <v>11.773333333333333</v>
      </c>
      <c r="BR17" s="3">
        <f t="shared" si="4"/>
        <v>11.523333333333333</v>
      </c>
      <c r="BS17" s="1">
        <v>1</v>
      </c>
      <c r="BT17" s="1" t="s">
        <v>84</v>
      </c>
      <c r="BU17" s="1" t="s">
        <v>88</v>
      </c>
      <c r="BV17" s="1"/>
      <c r="BW17" s="1"/>
      <c r="BX17" s="1" t="s">
        <v>300</v>
      </c>
      <c r="BY17" s="1" t="s">
        <v>85</v>
      </c>
      <c r="BZ17" s="1"/>
    </row>
    <row r="18" spans="1:78">
      <c r="A18" s="1">
        <v>17</v>
      </c>
      <c r="B18" s="1" t="s">
        <v>184</v>
      </c>
      <c r="C18" s="1">
        <v>9404900</v>
      </c>
      <c r="D18" s="1" t="s">
        <v>185</v>
      </c>
      <c r="E18" s="1" t="s">
        <v>186</v>
      </c>
      <c r="F18" s="1"/>
      <c r="G18" s="1" t="s">
        <v>187</v>
      </c>
      <c r="H18" s="1" t="s">
        <v>188</v>
      </c>
      <c r="I18" s="1" t="s">
        <v>72</v>
      </c>
      <c r="J18" s="1" t="s">
        <v>73</v>
      </c>
      <c r="K18" s="1" t="s">
        <v>189</v>
      </c>
      <c r="L18" s="1" t="s">
        <v>74</v>
      </c>
      <c r="M18" s="1" t="s">
        <v>110</v>
      </c>
      <c r="N18" s="1" t="s">
        <v>190</v>
      </c>
      <c r="O18" s="1">
        <v>5160</v>
      </c>
      <c r="P18" s="1">
        <v>24924180</v>
      </c>
      <c r="Q18" s="1" t="s">
        <v>191</v>
      </c>
      <c r="R18" s="1">
        <v>2011</v>
      </c>
      <c r="S18" s="1" t="s">
        <v>76</v>
      </c>
      <c r="T18" s="1">
        <v>0</v>
      </c>
      <c r="U18" s="1" t="s">
        <v>77</v>
      </c>
      <c r="V18" s="1">
        <v>0</v>
      </c>
      <c r="W18" s="1">
        <v>0</v>
      </c>
      <c r="X18" s="1" t="s">
        <v>112</v>
      </c>
      <c r="Y18" s="1" t="s">
        <v>96</v>
      </c>
      <c r="Z18" s="1" t="s">
        <v>79</v>
      </c>
      <c r="AA18" s="1">
        <v>2014</v>
      </c>
      <c r="AB18" s="1"/>
      <c r="AC18" s="1">
        <v>1</v>
      </c>
      <c r="AD18" s="1" t="s">
        <v>87</v>
      </c>
      <c r="AE18" s="1">
        <v>1</v>
      </c>
      <c r="AF18" s="1" t="s">
        <v>112</v>
      </c>
      <c r="AG18" s="1" t="s">
        <v>192</v>
      </c>
      <c r="AH18" s="1">
        <v>10.99</v>
      </c>
      <c r="AI18" s="1">
        <v>0</v>
      </c>
      <c r="AJ18" s="1">
        <v>0</v>
      </c>
      <c r="AK18" s="1" t="s">
        <v>81</v>
      </c>
      <c r="AL18" s="1">
        <v>0</v>
      </c>
      <c r="AM18" s="1" t="s">
        <v>80</v>
      </c>
      <c r="AN18" s="1">
        <v>2</v>
      </c>
      <c r="AO18" s="1" t="s">
        <v>112</v>
      </c>
      <c r="AP18" s="1" t="s">
        <v>192</v>
      </c>
      <c r="AQ18" s="1">
        <v>10.54</v>
      </c>
      <c r="AR18" s="1">
        <v>0</v>
      </c>
      <c r="AS18" s="1">
        <v>0</v>
      </c>
      <c r="AT18" s="1" t="s">
        <v>81</v>
      </c>
      <c r="AU18" s="1">
        <v>1</v>
      </c>
      <c r="AV18" s="1" t="s">
        <v>82</v>
      </c>
      <c r="AW18" s="1">
        <v>3</v>
      </c>
      <c r="AX18" s="1" t="s">
        <v>112</v>
      </c>
      <c r="AY18" s="1" t="s">
        <v>192</v>
      </c>
      <c r="AZ18" s="1">
        <v>11.35</v>
      </c>
      <c r="BA18" s="1">
        <v>0</v>
      </c>
      <c r="BB18" s="1">
        <v>0</v>
      </c>
      <c r="BC18" s="1" t="s">
        <v>81</v>
      </c>
      <c r="BD18" s="1">
        <v>1</v>
      </c>
      <c r="BE18" s="1"/>
      <c r="BF18" s="1"/>
      <c r="BG18" s="1"/>
      <c r="BH18" s="1"/>
      <c r="BI18" s="1"/>
      <c r="BJ18" s="1"/>
      <c r="BK18" s="1"/>
      <c r="BL18" s="1"/>
      <c r="BM18" s="1"/>
      <c r="BN18" s="1">
        <f t="shared" si="0"/>
        <v>0</v>
      </c>
      <c r="BO18" s="1">
        <f t="shared" si="1"/>
        <v>0.5</v>
      </c>
      <c r="BP18" s="1">
        <f t="shared" si="2"/>
        <v>0</v>
      </c>
      <c r="BQ18" s="2">
        <f t="shared" si="3"/>
        <v>10.96</v>
      </c>
      <c r="BR18" s="3">
        <f t="shared" si="4"/>
        <v>11.46</v>
      </c>
      <c r="BS18" s="1"/>
      <c r="BT18" s="1" t="s">
        <v>84</v>
      </c>
      <c r="BU18" s="1"/>
      <c r="BV18" s="1"/>
      <c r="BW18" s="1"/>
      <c r="BX18" s="1" t="s">
        <v>193</v>
      </c>
      <c r="BY18" s="1" t="s">
        <v>85</v>
      </c>
      <c r="BZ18" s="1"/>
    </row>
    <row r="19" spans="1:78">
      <c r="A19" s="1">
        <v>18</v>
      </c>
      <c r="B19" s="1" t="s">
        <v>115</v>
      </c>
      <c r="C19" s="1">
        <v>13450003</v>
      </c>
      <c r="D19" s="1" t="s">
        <v>116</v>
      </c>
      <c r="E19" s="1" t="s">
        <v>117</v>
      </c>
      <c r="F19" s="1" t="s">
        <v>116</v>
      </c>
      <c r="G19" s="1" t="s">
        <v>118</v>
      </c>
      <c r="H19" s="1" t="s">
        <v>119</v>
      </c>
      <c r="I19" s="1" t="s">
        <v>72</v>
      </c>
      <c r="J19" s="1" t="s">
        <v>73</v>
      </c>
      <c r="K19" s="1" t="s">
        <v>120</v>
      </c>
      <c r="L19" s="1" t="s">
        <v>74</v>
      </c>
      <c r="M19" s="1" t="s">
        <v>121</v>
      </c>
      <c r="N19" s="1" t="s">
        <v>119</v>
      </c>
      <c r="O19" s="1">
        <v>4110</v>
      </c>
      <c r="P19" s="1">
        <v>95610958</v>
      </c>
      <c r="Q19" s="1" t="s">
        <v>122</v>
      </c>
      <c r="R19" s="1">
        <v>2013</v>
      </c>
      <c r="S19" s="1" t="s">
        <v>76</v>
      </c>
      <c r="T19" s="1">
        <v>0</v>
      </c>
      <c r="U19" s="1" t="s">
        <v>77</v>
      </c>
      <c r="V19" s="1">
        <v>0</v>
      </c>
      <c r="W19" s="1">
        <v>0</v>
      </c>
      <c r="X19" s="1" t="s">
        <v>112</v>
      </c>
      <c r="Y19" s="1" t="s">
        <v>96</v>
      </c>
      <c r="Z19" s="1" t="s">
        <v>79</v>
      </c>
      <c r="AA19" s="1">
        <v>2016</v>
      </c>
      <c r="AB19" s="1" t="s">
        <v>123</v>
      </c>
      <c r="AC19" s="1">
        <v>2</v>
      </c>
      <c r="AD19" s="1" t="s">
        <v>82</v>
      </c>
      <c r="AE19" s="1">
        <v>1</v>
      </c>
      <c r="AF19" s="1" t="s">
        <v>112</v>
      </c>
      <c r="AG19" s="1" t="s">
        <v>124</v>
      </c>
      <c r="AH19" s="1">
        <v>10.15</v>
      </c>
      <c r="AI19" s="1">
        <v>0</v>
      </c>
      <c r="AJ19" s="1">
        <v>0</v>
      </c>
      <c r="AK19" s="1" t="s">
        <v>81</v>
      </c>
      <c r="AL19" s="1">
        <v>0</v>
      </c>
      <c r="AM19" s="1" t="s">
        <v>100</v>
      </c>
      <c r="AN19" s="1">
        <v>2</v>
      </c>
      <c r="AO19" s="1" t="s">
        <v>112</v>
      </c>
      <c r="AP19" s="1" t="s">
        <v>124</v>
      </c>
      <c r="AQ19" s="1">
        <v>11.06</v>
      </c>
      <c r="AR19" s="1">
        <v>0</v>
      </c>
      <c r="AS19" s="1">
        <v>0</v>
      </c>
      <c r="AT19" s="1" t="s">
        <v>81</v>
      </c>
      <c r="AU19" s="1">
        <v>1</v>
      </c>
      <c r="AV19" s="1" t="s">
        <v>83</v>
      </c>
      <c r="AW19" s="1">
        <v>3</v>
      </c>
      <c r="AX19" s="1" t="s">
        <v>112</v>
      </c>
      <c r="AY19" s="1" t="s">
        <v>124</v>
      </c>
      <c r="AZ19" s="1">
        <v>11.24</v>
      </c>
      <c r="BA19" s="1">
        <v>0</v>
      </c>
      <c r="BB19" s="1">
        <v>0</v>
      </c>
      <c r="BC19" s="1" t="s">
        <v>81</v>
      </c>
      <c r="BD19" s="1">
        <v>1</v>
      </c>
      <c r="BE19" s="1"/>
      <c r="BF19" s="1"/>
      <c r="BG19" s="1"/>
      <c r="BH19" s="1"/>
      <c r="BI19" s="1"/>
      <c r="BJ19" s="1"/>
      <c r="BK19" s="1"/>
      <c r="BL19" s="1"/>
      <c r="BM19" s="1"/>
      <c r="BN19" s="1">
        <f t="shared" si="0"/>
        <v>0</v>
      </c>
      <c r="BO19" s="1">
        <f t="shared" si="1"/>
        <v>0.5</v>
      </c>
      <c r="BP19" s="1">
        <f t="shared" si="2"/>
        <v>0</v>
      </c>
      <c r="BQ19" s="2">
        <f t="shared" si="3"/>
        <v>10.816666666666668</v>
      </c>
      <c r="BR19" s="3">
        <f t="shared" si="4"/>
        <v>11.316666666666668</v>
      </c>
      <c r="BS19" s="1"/>
      <c r="BT19" s="1" t="s">
        <v>84</v>
      </c>
      <c r="BU19" s="1" t="s">
        <v>88</v>
      </c>
      <c r="BV19" s="1"/>
      <c r="BW19" s="1"/>
      <c r="BX19" s="1" t="s">
        <v>125</v>
      </c>
      <c r="BY19" s="1" t="s">
        <v>85</v>
      </c>
      <c r="BZ19" s="1"/>
    </row>
    <row r="20" spans="1:78">
      <c r="A20" s="1">
        <v>19</v>
      </c>
      <c r="B20" s="1" t="s">
        <v>383</v>
      </c>
      <c r="C20" s="1">
        <v>4932743</v>
      </c>
      <c r="D20" s="1" t="s">
        <v>384</v>
      </c>
      <c r="E20" s="1" t="s">
        <v>385</v>
      </c>
      <c r="F20" s="1"/>
      <c r="G20" s="1" t="s">
        <v>386</v>
      </c>
      <c r="H20" s="1" t="s">
        <v>361</v>
      </c>
      <c r="I20" s="1" t="s">
        <v>72</v>
      </c>
      <c r="J20" s="1" t="s">
        <v>73</v>
      </c>
      <c r="K20" s="1" t="s">
        <v>387</v>
      </c>
      <c r="L20" s="1" t="s">
        <v>74</v>
      </c>
      <c r="M20" s="1" t="s">
        <v>361</v>
      </c>
      <c r="N20" s="1" t="s">
        <v>361</v>
      </c>
      <c r="O20" s="1">
        <v>4231</v>
      </c>
      <c r="P20" s="1">
        <v>28602029</v>
      </c>
      <c r="Q20" s="1" t="s">
        <v>388</v>
      </c>
      <c r="R20" s="1">
        <v>2013</v>
      </c>
      <c r="S20" s="1" t="s">
        <v>76</v>
      </c>
      <c r="T20" s="1">
        <v>2</v>
      </c>
      <c r="U20" s="1" t="s">
        <v>77</v>
      </c>
      <c r="V20" s="1">
        <v>0</v>
      </c>
      <c r="W20" s="1">
        <v>0</v>
      </c>
      <c r="X20" s="1" t="s">
        <v>78</v>
      </c>
      <c r="Y20" s="1" t="s">
        <v>96</v>
      </c>
      <c r="Z20" s="1" t="s">
        <v>79</v>
      </c>
      <c r="AA20" s="1">
        <v>2016</v>
      </c>
      <c r="AB20" s="1"/>
      <c r="AC20" s="1">
        <v>1</v>
      </c>
      <c r="AD20" s="1" t="s">
        <v>82</v>
      </c>
      <c r="AE20" s="1">
        <v>1</v>
      </c>
      <c r="AF20" s="1" t="s">
        <v>78</v>
      </c>
      <c r="AG20" s="1" t="s">
        <v>168</v>
      </c>
      <c r="AH20" s="1">
        <v>10.34</v>
      </c>
      <c r="AI20" s="1">
        <v>0</v>
      </c>
      <c r="AJ20" s="1">
        <v>0</v>
      </c>
      <c r="AK20" s="1" t="s">
        <v>81</v>
      </c>
      <c r="AL20" s="1">
        <v>0</v>
      </c>
      <c r="AM20" s="1" t="s">
        <v>100</v>
      </c>
      <c r="AN20" s="1">
        <v>2</v>
      </c>
      <c r="AO20" s="1" t="s">
        <v>78</v>
      </c>
      <c r="AP20" s="1" t="s">
        <v>168</v>
      </c>
      <c r="AQ20" s="1">
        <v>10</v>
      </c>
      <c r="AR20" s="1">
        <v>0</v>
      </c>
      <c r="AS20" s="1">
        <v>0</v>
      </c>
      <c r="AT20" s="1" t="s">
        <v>81</v>
      </c>
      <c r="AU20" s="1">
        <v>0</v>
      </c>
      <c r="AV20" s="1" t="s">
        <v>83</v>
      </c>
      <c r="AW20" s="1">
        <v>3</v>
      </c>
      <c r="AX20" s="1" t="s">
        <v>78</v>
      </c>
      <c r="AY20" s="1" t="s">
        <v>168</v>
      </c>
      <c r="AZ20" s="1">
        <v>13.56</v>
      </c>
      <c r="BA20" s="1">
        <v>0</v>
      </c>
      <c r="BB20" s="1">
        <v>0</v>
      </c>
      <c r="BC20" s="1" t="s">
        <v>102</v>
      </c>
      <c r="BD20" s="1">
        <v>0</v>
      </c>
      <c r="BE20" s="1"/>
      <c r="BF20" s="1"/>
      <c r="BG20" s="1"/>
      <c r="BH20" s="1"/>
      <c r="BI20" s="1"/>
      <c r="BJ20" s="1"/>
      <c r="BK20" s="1"/>
      <c r="BL20" s="1"/>
      <c r="BM20" s="1"/>
      <c r="BN20" s="1">
        <f t="shared" si="0"/>
        <v>0</v>
      </c>
      <c r="BO20" s="1">
        <f t="shared" si="1"/>
        <v>0</v>
      </c>
      <c r="BP20" s="1">
        <f t="shared" si="2"/>
        <v>0</v>
      </c>
      <c r="BQ20" s="2">
        <f t="shared" si="3"/>
        <v>11.299999999999999</v>
      </c>
      <c r="BR20" s="3">
        <f t="shared" si="4"/>
        <v>11.299999999999999</v>
      </c>
      <c r="BS20" s="1"/>
      <c r="BT20" s="1" t="s">
        <v>84</v>
      </c>
      <c r="BU20" s="1" t="s">
        <v>88</v>
      </c>
      <c r="BV20" s="1"/>
      <c r="BW20" s="1"/>
      <c r="BX20" s="1" t="s">
        <v>389</v>
      </c>
      <c r="BY20" s="1" t="s">
        <v>85</v>
      </c>
      <c r="BZ20" s="1"/>
    </row>
    <row r="21" spans="1:78">
      <c r="A21" s="1">
        <v>20</v>
      </c>
      <c r="B21" s="1" t="s">
        <v>232</v>
      </c>
      <c r="C21" s="1">
        <v>14222203</v>
      </c>
      <c r="D21" s="1" t="s">
        <v>233</v>
      </c>
      <c r="E21" s="1" t="s">
        <v>234</v>
      </c>
      <c r="F21" s="1"/>
      <c r="G21" s="1" t="s">
        <v>235</v>
      </c>
      <c r="H21" s="1" t="s">
        <v>154</v>
      </c>
      <c r="I21" s="1" t="s">
        <v>72</v>
      </c>
      <c r="J21" s="1" t="s">
        <v>73</v>
      </c>
      <c r="K21" s="1" t="s">
        <v>236</v>
      </c>
      <c r="L21" s="1" t="s">
        <v>74</v>
      </c>
      <c r="M21" s="1" t="s">
        <v>86</v>
      </c>
      <c r="N21" s="1" t="s">
        <v>226</v>
      </c>
      <c r="O21" s="1">
        <v>9123</v>
      </c>
      <c r="P21" s="1">
        <v>92325970</v>
      </c>
      <c r="Q21" s="1" t="s">
        <v>237</v>
      </c>
      <c r="R21" s="1">
        <v>2013</v>
      </c>
      <c r="S21" s="1" t="s">
        <v>76</v>
      </c>
      <c r="T21" s="1">
        <v>0</v>
      </c>
      <c r="U21" s="1" t="s">
        <v>77</v>
      </c>
      <c r="V21" s="1">
        <v>0</v>
      </c>
      <c r="W21" s="1">
        <v>0</v>
      </c>
      <c r="X21" s="1" t="s">
        <v>112</v>
      </c>
      <c r="Y21" s="1" t="s">
        <v>215</v>
      </c>
      <c r="Z21" s="1" t="s">
        <v>79</v>
      </c>
      <c r="AA21" s="1">
        <v>2016</v>
      </c>
      <c r="AB21" s="1"/>
      <c r="AC21" s="1">
        <v>1</v>
      </c>
      <c r="AD21" s="1" t="s">
        <v>82</v>
      </c>
      <c r="AE21" s="1">
        <v>1</v>
      </c>
      <c r="AF21" s="1" t="s">
        <v>112</v>
      </c>
      <c r="AG21" s="1" t="s">
        <v>228</v>
      </c>
      <c r="AH21" s="1">
        <v>10</v>
      </c>
      <c r="AI21" s="1">
        <v>0</v>
      </c>
      <c r="AJ21" s="1">
        <v>0</v>
      </c>
      <c r="AK21" s="1" t="s">
        <v>81</v>
      </c>
      <c r="AL21" s="1">
        <v>1</v>
      </c>
      <c r="AM21" s="1" t="s">
        <v>100</v>
      </c>
      <c r="AN21" s="1">
        <v>2</v>
      </c>
      <c r="AO21" s="1" t="s">
        <v>112</v>
      </c>
      <c r="AP21" s="1" t="s">
        <v>228</v>
      </c>
      <c r="AQ21" s="1">
        <v>10.02</v>
      </c>
      <c r="AR21" s="1">
        <v>0</v>
      </c>
      <c r="AS21" s="1">
        <v>0</v>
      </c>
      <c r="AT21" s="1" t="s">
        <v>81</v>
      </c>
      <c r="AU21" s="1">
        <v>1</v>
      </c>
      <c r="AV21" s="1" t="s">
        <v>83</v>
      </c>
      <c r="AW21" s="1">
        <v>3</v>
      </c>
      <c r="AX21" s="1" t="s">
        <v>112</v>
      </c>
      <c r="AY21" s="1" t="s">
        <v>228</v>
      </c>
      <c r="AZ21" s="1">
        <v>12.24</v>
      </c>
      <c r="BA21" s="1">
        <v>0</v>
      </c>
      <c r="BB21" s="1">
        <v>0</v>
      </c>
      <c r="BC21" s="1" t="s">
        <v>102</v>
      </c>
      <c r="BD21" s="1">
        <v>0</v>
      </c>
      <c r="BE21" s="1"/>
      <c r="BF21" s="1"/>
      <c r="BG21" s="1"/>
      <c r="BH21" s="1"/>
      <c r="BI21" s="1"/>
      <c r="BJ21" s="1"/>
      <c r="BK21" s="1"/>
      <c r="BL21" s="1"/>
      <c r="BM21" s="1"/>
      <c r="BN21" s="1">
        <f t="shared" si="0"/>
        <v>0</v>
      </c>
      <c r="BO21" s="1">
        <f t="shared" si="1"/>
        <v>0.5</v>
      </c>
      <c r="BP21" s="1">
        <f t="shared" si="2"/>
        <v>0</v>
      </c>
      <c r="BQ21" s="2">
        <f t="shared" si="3"/>
        <v>10.753333333333332</v>
      </c>
      <c r="BR21" s="3">
        <f t="shared" si="4"/>
        <v>11.253333333333332</v>
      </c>
      <c r="BS21" s="1"/>
      <c r="BT21" s="1" t="s">
        <v>84</v>
      </c>
      <c r="BU21" s="1"/>
      <c r="BV21" s="1"/>
      <c r="BW21" s="1"/>
      <c r="BX21" s="1" t="s">
        <v>238</v>
      </c>
      <c r="BY21" s="1" t="s">
        <v>85</v>
      </c>
      <c r="BZ21" s="1"/>
    </row>
    <row r="22" spans="1:78">
      <c r="A22" s="1">
        <v>21</v>
      </c>
      <c r="B22" s="1" t="s">
        <v>161</v>
      </c>
      <c r="C22" s="1">
        <v>9430391</v>
      </c>
      <c r="D22" s="1" t="s">
        <v>162</v>
      </c>
      <c r="E22" s="1" t="s">
        <v>163</v>
      </c>
      <c r="F22" s="1"/>
      <c r="G22" s="1" t="s">
        <v>164</v>
      </c>
      <c r="H22" s="1" t="s">
        <v>165</v>
      </c>
      <c r="I22" s="1" t="s">
        <v>72</v>
      </c>
      <c r="J22" s="1" t="s">
        <v>73</v>
      </c>
      <c r="K22" s="1" t="s">
        <v>166</v>
      </c>
      <c r="L22" s="1" t="s">
        <v>74</v>
      </c>
      <c r="M22" s="1" t="s">
        <v>110</v>
      </c>
      <c r="N22" s="1" t="s">
        <v>165</v>
      </c>
      <c r="O22" s="1">
        <v>5100</v>
      </c>
      <c r="P22" s="1">
        <v>22782606</v>
      </c>
      <c r="Q22" s="1" t="s">
        <v>167</v>
      </c>
      <c r="R22" s="1">
        <v>2013</v>
      </c>
      <c r="S22" s="1" t="s">
        <v>76</v>
      </c>
      <c r="T22" s="1">
        <v>0</v>
      </c>
      <c r="U22" s="1" t="s">
        <v>77</v>
      </c>
      <c r="V22" s="1">
        <v>0</v>
      </c>
      <c r="W22" s="1">
        <v>0</v>
      </c>
      <c r="X22" s="1" t="s">
        <v>112</v>
      </c>
      <c r="Y22" s="1" t="s">
        <v>96</v>
      </c>
      <c r="Z22" s="1" t="s">
        <v>79</v>
      </c>
      <c r="AA22" s="1">
        <v>2016</v>
      </c>
      <c r="AB22" s="1" t="s">
        <v>168</v>
      </c>
      <c r="AC22" s="1">
        <v>1</v>
      </c>
      <c r="AD22" s="1" t="s">
        <v>82</v>
      </c>
      <c r="AE22" s="1">
        <v>1</v>
      </c>
      <c r="AF22" s="1" t="s">
        <v>112</v>
      </c>
      <c r="AG22" s="1" t="s">
        <v>168</v>
      </c>
      <c r="AH22" s="1">
        <v>10</v>
      </c>
      <c r="AI22" s="1">
        <v>0</v>
      </c>
      <c r="AJ22" s="1">
        <v>0</v>
      </c>
      <c r="AK22" s="1" t="s">
        <v>81</v>
      </c>
      <c r="AL22" s="1">
        <v>1</v>
      </c>
      <c r="AM22" s="1" t="s">
        <v>100</v>
      </c>
      <c r="AN22" s="1">
        <v>2</v>
      </c>
      <c r="AO22" s="1" t="s">
        <v>112</v>
      </c>
      <c r="AP22" s="1" t="s">
        <v>168</v>
      </c>
      <c r="AQ22" s="1">
        <v>10.34</v>
      </c>
      <c r="AR22" s="1">
        <v>0</v>
      </c>
      <c r="AS22" s="1">
        <v>0</v>
      </c>
      <c r="AT22" s="1" t="s">
        <v>81</v>
      </c>
      <c r="AU22" s="1">
        <v>1</v>
      </c>
      <c r="AV22" s="1" t="s">
        <v>83</v>
      </c>
      <c r="AW22" s="1">
        <v>3</v>
      </c>
      <c r="AX22" s="1" t="s">
        <v>112</v>
      </c>
      <c r="AY22" s="1" t="s">
        <v>168</v>
      </c>
      <c r="AZ22" s="1">
        <v>10.89</v>
      </c>
      <c r="BA22" s="1">
        <v>0</v>
      </c>
      <c r="BB22" s="1">
        <v>0</v>
      </c>
      <c r="BC22" s="1" t="s">
        <v>102</v>
      </c>
      <c r="BD22" s="1">
        <v>1</v>
      </c>
      <c r="BE22" s="1"/>
      <c r="BF22" s="1"/>
      <c r="BG22" s="1"/>
      <c r="BH22" s="1"/>
      <c r="BI22" s="1"/>
      <c r="BJ22" s="1"/>
      <c r="BK22" s="1"/>
      <c r="BL22" s="1"/>
      <c r="BM22" s="1"/>
      <c r="BN22" s="1">
        <f t="shared" si="0"/>
        <v>0</v>
      </c>
      <c r="BO22" s="1">
        <f t="shared" si="1"/>
        <v>0.75</v>
      </c>
      <c r="BP22" s="1">
        <f t="shared" si="2"/>
        <v>0</v>
      </c>
      <c r="BQ22" s="2">
        <f t="shared" si="3"/>
        <v>10.41</v>
      </c>
      <c r="BR22" s="3">
        <f t="shared" si="4"/>
        <v>11.16</v>
      </c>
      <c r="BS22" s="1"/>
      <c r="BT22" s="1" t="s">
        <v>84</v>
      </c>
      <c r="BU22" s="1" t="s">
        <v>88</v>
      </c>
      <c r="BV22" s="1"/>
      <c r="BW22" s="1"/>
      <c r="BX22" s="1" t="s">
        <v>169</v>
      </c>
      <c r="BY22" s="1" t="s">
        <v>85</v>
      </c>
      <c r="BZ22" s="1"/>
    </row>
    <row r="23" spans="1:78">
      <c r="A23" s="1">
        <v>22</v>
      </c>
      <c r="B23" s="1" t="s">
        <v>336</v>
      </c>
      <c r="C23" s="1">
        <v>11899579</v>
      </c>
      <c r="D23" s="1" t="s">
        <v>337</v>
      </c>
      <c r="E23" s="1" t="s">
        <v>338</v>
      </c>
      <c r="F23" s="1"/>
      <c r="G23" s="1" t="s">
        <v>339</v>
      </c>
      <c r="H23" s="1" t="s">
        <v>340</v>
      </c>
      <c r="I23" s="1" t="s">
        <v>72</v>
      </c>
      <c r="J23" s="1" t="s">
        <v>73</v>
      </c>
      <c r="K23" s="1" t="s">
        <v>341</v>
      </c>
      <c r="L23" s="1" t="s">
        <v>74</v>
      </c>
      <c r="M23" s="1" t="s">
        <v>155</v>
      </c>
      <c r="N23" s="1" t="s">
        <v>342</v>
      </c>
      <c r="O23" s="1">
        <v>3170</v>
      </c>
      <c r="P23" s="1">
        <v>21264114</v>
      </c>
      <c r="Q23" s="1" t="s">
        <v>343</v>
      </c>
      <c r="R23" s="1">
        <v>2013</v>
      </c>
      <c r="S23" s="1" t="s">
        <v>76</v>
      </c>
      <c r="T23" s="1">
        <v>0</v>
      </c>
      <c r="U23" s="1" t="s">
        <v>77</v>
      </c>
      <c r="V23" s="1">
        <v>0</v>
      </c>
      <c r="W23" s="1">
        <v>0</v>
      </c>
      <c r="X23" s="1" t="s">
        <v>112</v>
      </c>
      <c r="Y23" s="1" t="s">
        <v>96</v>
      </c>
      <c r="Z23" s="1" t="s">
        <v>79</v>
      </c>
      <c r="AA23" s="1">
        <v>2016</v>
      </c>
      <c r="AB23" s="1"/>
      <c r="AC23" s="1">
        <v>1</v>
      </c>
      <c r="AD23" s="1" t="s">
        <v>82</v>
      </c>
      <c r="AE23" s="1">
        <v>1</v>
      </c>
      <c r="AF23" s="1" t="s">
        <v>112</v>
      </c>
      <c r="AG23" s="1" t="s">
        <v>344</v>
      </c>
      <c r="AH23" s="1">
        <v>10</v>
      </c>
      <c r="AI23" s="1">
        <v>0</v>
      </c>
      <c r="AJ23" s="1">
        <v>0</v>
      </c>
      <c r="AK23" s="1" t="s">
        <v>81</v>
      </c>
      <c r="AL23" s="1">
        <v>0</v>
      </c>
      <c r="AM23" s="1" t="s">
        <v>100</v>
      </c>
      <c r="AN23" s="1">
        <v>2</v>
      </c>
      <c r="AO23" s="1" t="s">
        <v>112</v>
      </c>
      <c r="AP23" s="1" t="s">
        <v>344</v>
      </c>
      <c r="AQ23" s="1">
        <v>10.47</v>
      </c>
      <c r="AR23" s="1">
        <v>0</v>
      </c>
      <c r="AS23" s="1">
        <v>0</v>
      </c>
      <c r="AT23" s="1" t="s">
        <v>81</v>
      </c>
      <c r="AU23" s="1">
        <v>0</v>
      </c>
      <c r="AV23" s="1" t="s">
        <v>83</v>
      </c>
      <c r="AW23" s="1">
        <v>3</v>
      </c>
      <c r="AX23" s="1" t="s">
        <v>112</v>
      </c>
      <c r="AY23" s="1" t="s">
        <v>344</v>
      </c>
      <c r="AZ23" s="1">
        <v>12.22</v>
      </c>
      <c r="BA23" s="1">
        <v>0</v>
      </c>
      <c r="BB23" s="1">
        <v>0</v>
      </c>
      <c r="BC23" s="1" t="s">
        <v>102</v>
      </c>
      <c r="BD23" s="1">
        <v>0</v>
      </c>
      <c r="BE23" s="1"/>
      <c r="BF23" s="1"/>
      <c r="BG23" s="1"/>
      <c r="BH23" s="1"/>
      <c r="BI23" s="1"/>
      <c r="BJ23" s="1"/>
      <c r="BK23" s="1"/>
      <c r="BL23" s="1"/>
      <c r="BM23" s="1"/>
      <c r="BN23" s="1">
        <f t="shared" si="0"/>
        <v>0</v>
      </c>
      <c r="BO23" s="1">
        <f t="shared" si="1"/>
        <v>0</v>
      </c>
      <c r="BP23" s="1">
        <f t="shared" si="2"/>
        <v>0</v>
      </c>
      <c r="BQ23" s="2">
        <f t="shared" si="3"/>
        <v>10.896666666666667</v>
      </c>
      <c r="BR23" s="3">
        <f t="shared" si="4"/>
        <v>10.896666666666667</v>
      </c>
      <c r="BS23" s="1"/>
      <c r="BT23" s="1" t="s">
        <v>88</v>
      </c>
      <c r="BU23" s="1" t="s">
        <v>84</v>
      </c>
      <c r="BV23" s="1"/>
      <c r="BW23" s="1"/>
      <c r="BX23" s="1" t="s">
        <v>345</v>
      </c>
      <c r="BY23" s="1" t="s">
        <v>85</v>
      </c>
      <c r="BZ23" s="1"/>
    </row>
    <row r="24" spans="1:78">
      <c r="A24" s="1">
        <v>23</v>
      </c>
      <c r="B24" s="1" t="s">
        <v>220</v>
      </c>
      <c r="C24" s="1">
        <v>14239463</v>
      </c>
      <c r="D24" s="1" t="s">
        <v>221</v>
      </c>
      <c r="E24" s="1" t="s">
        <v>222</v>
      </c>
      <c r="F24" s="1"/>
      <c r="G24" s="1" t="s">
        <v>223</v>
      </c>
      <c r="H24" s="1" t="s">
        <v>224</v>
      </c>
      <c r="I24" s="1" t="s">
        <v>72</v>
      </c>
      <c r="J24" s="1" t="s">
        <v>73</v>
      </c>
      <c r="K24" s="1" t="s">
        <v>225</v>
      </c>
      <c r="L24" s="1" t="s">
        <v>74</v>
      </c>
      <c r="M24" s="1" t="s">
        <v>86</v>
      </c>
      <c r="N24" s="1" t="s">
        <v>226</v>
      </c>
      <c r="O24" s="1">
        <v>9113</v>
      </c>
      <c r="P24" s="1">
        <v>28623858</v>
      </c>
      <c r="Q24" s="1" t="s">
        <v>227</v>
      </c>
      <c r="R24" s="1">
        <v>2013</v>
      </c>
      <c r="S24" s="1" t="s">
        <v>76</v>
      </c>
      <c r="T24" s="1">
        <v>0</v>
      </c>
      <c r="U24" s="1" t="s">
        <v>77</v>
      </c>
      <c r="V24" s="1">
        <v>0</v>
      </c>
      <c r="W24" s="1">
        <v>0</v>
      </c>
      <c r="X24" s="1" t="s">
        <v>112</v>
      </c>
      <c r="Y24" s="1" t="s">
        <v>215</v>
      </c>
      <c r="Z24" s="1" t="s">
        <v>79</v>
      </c>
      <c r="AA24" s="1">
        <v>2016</v>
      </c>
      <c r="AB24" s="1"/>
      <c r="AC24" s="1">
        <v>1</v>
      </c>
      <c r="AD24" s="1" t="s">
        <v>82</v>
      </c>
      <c r="AE24" s="1">
        <v>1</v>
      </c>
      <c r="AF24" s="1" t="s">
        <v>112</v>
      </c>
      <c r="AG24" s="1" t="s">
        <v>228</v>
      </c>
      <c r="AH24" s="1">
        <v>10</v>
      </c>
      <c r="AI24" s="1">
        <v>0</v>
      </c>
      <c r="AJ24" s="1">
        <v>0</v>
      </c>
      <c r="AK24" s="1" t="s">
        <v>81</v>
      </c>
      <c r="AL24" s="1">
        <v>1</v>
      </c>
      <c r="AM24" s="1" t="s">
        <v>100</v>
      </c>
      <c r="AN24" s="1">
        <v>2</v>
      </c>
      <c r="AO24" s="1" t="s">
        <v>112</v>
      </c>
      <c r="AP24" s="1" t="s">
        <v>228</v>
      </c>
      <c r="AQ24" s="1">
        <v>10.94</v>
      </c>
      <c r="AR24" s="1">
        <v>0</v>
      </c>
      <c r="AS24" s="1">
        <v>0</v>
      </c>
      <c r="AT24" s="1" t="s">
        <v>81</v>
      </c>
      <c r="AU24" s="1">
        <v>0</v>
      </c>
      <c r="AV24" s="1" t="s">
        <v>83</v>
      </c>
      <c r="AW24" s="1">
        <v>3</v>
      </c>
      <c r="AX24" s="1" t="s">
        <v>112</v>
      </c>
      <c r="AY24" s="1" t="s">
        <v>228</v>
      </c>
      <c r="AZ24" s="1">
        <v>10.02</v>
      </c>
      <c r="BA24" s="1">
        <v>0</v>
      </c>
      <c r="BB24" s="1">
        <v>0</v>
      </c>
      <c r="BC24" s="1" t="s">
        <v>81</v>
      </c>
      <c r="BD24" s="1">
        <v>1</v>
      </c>
      <c r="BE24" s="1"/>
      <c r="BF24" s="1"/>
      <c r="BG24" s="1"/>
      <c r="BH24" s="1"/>
      <c r="BI24" s="1"/>
      <c r="BJ24" s="1"/>
      <c r="BK24" s="1"/>
      <c r="BL24" s="1"/>
      <c r="BM24" s="1"/>
      <c r="BN24" s="1">
        <f t="shared" si="0"/>
        <v>0</v>
      </c>
      <c r="BO24" s="1">
        <f t="shared" si="1"/>
        <v>0.5</v>
      </c>
      <c r="BP24" s="1">
        <f t="shared" si="2"/>
        <v>0</v>
      </c>
      <c r="BQ24" s="2">
        <f t="shared" si="3"/>
        <v>10.319999999999999</v>
      </c>
      <c r="BR24" s="3">
        <f t="shared" si="4"/>
        <v>10.819999999999999</v>
      </c>
      <c r="BS24" s="1"/>
      <c r="BT24" s="1" t="s">
        <v>84</v>
      </c>
      <c r="BU24" s="1"/>
      <c r="BV24" s="1"/>
      <c r="BW24" s="1"/>
      <c r="BX24" s="1" t="s">
        <v>229</v>
      </c>
      <c r="BY24" s="1" t="s">
        <v>85</v>
      </c>
      <c r="BZ24" s="1"/>
    </row>
    <row r="25" spans="1:78">
      <c r="A25" s="1">
        <v>24</v>
      </c>
      <c r="B25" s="1" t="s">
        <v>317</v>
      </c>
      <c r="C25" s="1">
        <v>11004563</v>
      </c>
      <c r="D25" s="1" t="s">
        <v>318</v>
      </c>
      <c r="E25" s="1" t="s">
        <v>197</v>
      </c>
      <c r="F25" s="1"/>
      <c r="G25" s="1" t="s">
        <v>319</v>
      </c>
      <c r="H25" s="1" t="s">
        <v>320</v>
      </c>
      <c r="I25" s="1" t="s">
        <v>72</v>
      </c>
      <c r="J25" s="1" t="s">
        <v>73</v>
      </c>
      <c r="K25" s="1" t="s">
        <v>321</v>
      </c>
      <c r="L25" s="1" t="s">
        <v>74</v>
      </c>
      <c r="M25" s="1" t="s">
        <v>75</v>
      </c>
      <c r="N25" s="1" t="s">
        <v>320</v>
      </c>
      <c r="O25" s="1">
        <v>3033</v>
      </c>
      <c r="P25" s="1">
        <v>22979947</v>
      </c>
      <c r="Q25" s="1" t="s">
        <v>322</v>
      </c>
      <c r="R25" s="1">
        <v>2012</v>
      </c>
      <c r="S25" s="1" t="s">
        <v>76</v>
      </c>
      <c r="T25" s="1">
        <v>2</v>
      </c>
      <c r="U25" s="1" t="s">
        <v>77</v>
      </c>
      <c r="V25" s="1">
        <v>0</v>
      </c>
      <c r="W25" s="1">
        <v>0</v>
      </c>
      <c r="X25" s="1" t="s">
        <v>323</v>
      </c>
      <c r="Y25" s="1" t="s">
        <v>215</v>
      </c>
      <c r="Z25" s="1" t="s">
        <v>79</v>
      </c>
      <c r="AA25" s="1">
        <v>2016</v>
      </c>
      <c r="AB25" s="1" t="s">
        <v>324</v>
      </c>
      <c r="AC25" s="1">
        <v>0</v>
      </c>
      <c r="AD25" s="1" t="s">
        <v>80</v>
      </c>
      <c r="AE25" s="1">
        <v>1</v>
      </c>
      <c r="AF25" s="1" t="s">
        <v>323</v>
      </c>
      <c r="AG25" s="1" t="s">
        <v>325</v>
      </c>
      <c r="AH25" s="1">
        <v>11.83</v>
      </c>
      <c r="AI25" s="1">
        <v>0</v>
      </c>
      <c r="AJ25" s="1">
        <v>0</v>
      </c>
      <c r="AK25" s="1" t="s">
        <v>81</v>
      </c>
      <c r="AL25" s="1">
        <v>0</v>
      </c>
      <c r="AM25" s="1" t="s">
        <v>82</v>
      </c>
      <c r="AN25" s="1">
        <v>2</v>
      </c>
      <c r="AO25" s="1" t="s">
        <v>323</v>
      </c>
      <c r="AP25" s="1" t="s">
        <v>325</v>
      </c>
      <c r="AQ25" s="1">
        <v>11.65</v>
      </c>
      <c r="AR25" s="1">
        <v>0</v>
      </c>
      <c r="AS25" s="1">
        <v>0</v>
      </c>
      <c r="AT25" s="1" t="s">
        <v>81</v>
      </c>
      <c r="AU25" s="1">
        <v>0</v>
      </c>
      <c r="AV25" s="1" t="s">
        <v>100</v>
      </c>
      <c r="AW25" s="1">
        <v>3</v>
      </c>
      <c r="AX25" s="1" t="s">
        <v>323</v>
      </c>
      <c r="AY25" s="1" t="s">
        <v>325</v>
      </c>
      <c r="AZ25" s="1">
        <v>10.15</v>
      </c>
      <c r="BA25" s="1">
        <v>0</v>
      </c>
      <c r="BB25" s="1">
        <v>0</v>
      </c>
      <c r="BC25" s="1" t="s">
        <v>81</v>
      </c>
      <c r="BD25" s="1">
        <v>0</v>
      </c>
      <c r="BE25" s="1"/>
      <c r="BF25" s="1"/>
      <c r="BG25" s="1"/>
      <c r="BH25" s="1"/>
      <c r="BI25" s="1"/>
      <c r="BJ25" s="1"/>
      <c r="BK25" s="1"/>
      <c r="BL25" s="1"/>
      <c r="BM25" s="1"/>
      <c r="BN25" s="1">
        <f t="shared" si="0"/>
        <v>1</v>
      </c>
      <c r="BO25" s="1">
        <f t="shared" si="1"/>
        <v>0</v>
      </c>
      <c r="BP25" s="1">
        <f t="shared" si="2"/>
        <v>0.5</v>
      </c>
      <c r="BQ25" s="2">
        <f t="shared" si="3"/>
        <v>11.21</v>
      </c>
      <c r="BR25" s="3">
        <f t="shared" si="4"/>
        <v>10.71</v>
      </c>
      <c r="BS25" s="1"/>
      <c r="BT25" s="1" t="s">
        <v>88</v>
      </c>
      <c r="BU25" s="1" t="s">
        <v>84</v>
      </c>
      <c r="BV25" s="1"/>
      <c r="BW25" s="1"/>
      <c r="BX25" s="1" t="s">
        <v>326</v>
      </c>
      <c r="BY25" s="1" t="s">
        <v>85</v>
      </c>
      <c r="BZ25" s="1"/>
    </row>
    <row r="26" spans="1:78">
      <c r="A26" s="1">
        <v>25</v>
      </c>
      <c r="B26" s="1" t="s">
        <v>273</v>
      </c>
      <c r="C26" s="1">
        <v>7708354</v>
      </c>
      <c r="D26" s="1" t="s">
        <v>274</v>
      </c>
      <c r="E26" s="1" t="s">
        <v>275</v>
      </c>
      <c r="F26" s="1"/>
      <c r="G26" s="1" t="s">
        <v>276</v>
      </c>
      <c r="H26" s="1" t="s">
        <v>277</v>
      </c>
      <c r="I26" s="1" t="s">
        <v>72</v>
      </c>
      <c r="J26" s="1" t="s">
        <v>157</v>
      </c>
      <c r="K26" s="1" t="s">
        <v>278</v>
      </c>
      <c r="L26" s="1" t="s">
        <v>74</v>
      </c>
      <c r="M26" s="1" t="s">
        <v>155</v>
      </c>
      <c r="N26" s="1" t="s">
        <v>155</v>
      </c>
      <c r="O26" s="1">
        <v>3154</v>
      </c>
      <c r="P26" s="1">
        <v>27719761</v>
      </c>
      <c r="Q26" s="1" t="s">
        <v>279</v>
      </c>
      <c r="R26" s="1">
        <v>2010</v>
      </c>
      <c r="S26" s="1" t="s">
        <v>76</v>
      </c>
      <c r="T26" s="1">
        <v>0</v>
      </c>
      <c r="U26" s="1" t="s">
        <v>77</v>
      </c>
      <c r="V26" s="1">
        <v>0</v>
      </c>
      <c r="W26" s="1">
        <v>0</v>
      </c>
      <c r="X26" s="1" t="s">
        <v>280</v>
      </c>
      <c r="Y26" s="1" t="s">
        <v>215</v>
      </c>
      <c r="Z26" s="1" t="s">
        <v>79</v>
      </c>
      <c r="AA26" s="1">
        <v>2013</v>
      </c>
      <c r="AB26" s="1"/>
      <c r="AC26" s="1">
        <v>1</v>
      </c>
      <c r="AD26" s="1" t="s">
        <v>127</v>
      </c>
      <c r="AE26" s="1">
        <v>1</v>
      </c>
      <c r="AF26" s="1" t="s">
        <v>281</v>
      </c>
      <c r="AG26" s="1" t="s">
        <v>282</v>
      </c>
      <c r="AH26" s="1">
        <v>10.14</v>
      </c>
      <c r="AI26" s="1">
        <v>0</v>
      </c>
      <c r="AJ26" s="1">
        <v>0</v>
      </c>
      <c r="AK26" s="1" t="s">
        <v>81</v>
      </c>
      <c r="AL26" s="1">
        <v>0</v>
      </c>
      <c r="AM26" s="1" t="s">
        <v>87</v>
      </c>
      <c r="AN26" s="1">
        <v>2</v>
      </c>
      <c r="AO26" s="1" t="s">
        <v>281</v>
      </c>
      <c r="AP26" s="1" t="s">
        <v>283</v>
      </c>
      <c r="AQ26" s="1">
        <v>10.02</v>
      </c>
      <c r="AR26" s="1">
        <v>0</v>
      </c>
      <c r="AS26" s="1">
        <v>0</v>
      </c>
      <c r="AT26" s="1" t="s">
        <v>81</v>
      </c>
      <c r="AU26" s="1">
        <v>0</v>
      </c>
      <c r="AV26" s="1" t="s">
        <v>80</v>
      </c>
      <c r="AW26" s="1">
        <v>3</v>
      </c>
      <c r="AX26" s="1" t="s">
        <v>281</v>
      </c>
      <c r="AY26" s="1" t="s">
        <v>283</v>
      </c>
      <c r="AZ26" s="1">
        <v>10.28</v>
      </c>
      <c r="BA26" s="1">
        <v>0</v>
      </c>
      <c r="BB26" s="1">
        <v>0</v>
      </c>
      <c r="BC26" s="1" t="s">
        <v>81</v>
      </c>
      <c r="BD26" s="1">
        <v>1</v>
      </c>
      <c r="BE26" s="1"/>
      <c r="BF26" s="1"/>
      <c r="BG26" s="1"/>
      <c r="BH26" s="1"/>
      <c r="BI26" s="1"/>
      <c r="BJ26" s="1"/>
      <c r="BK26" s="1"/>
      <c r="BL26" s="1"/>
      <c r="BM26" s="1"/>
      <c r="BN26" s="1">
        <f t="shared" si="0"/>
        <v>0</v>
      </c>
      <c r="BO26" s="1">
        <f t="shared" si="1"/>
        <v>0.25</v>
      </c>
      <c r="BP26" s="1">
        <f t="shared" si="2"/>
        <v>0</v>
      </c>
      <c r="BQ26" s="2">
        <f t="shared" si="3"/>
        <v>10.146666666666667</v>
      </c>
      <c r="BR26" s="3">
        <f t="shared" si="4"/>
        <v>10.396666666666667</v>
      </c>
      <c r="BS26" s="1"/>
      <c r="BT26" s="1" t="s">
        <v>84</v>
      </c>
      <c r="BU26" s="1"/>
      <c r="BV26" s="1"/>
      <c r="BW26" s="1"/>
      <c r="BX26" s="1" t="s">
        <v>284</v>
      </c>
      <c r="BY26" s="1" t="s">
        <v>85</v>
      </c>
      <c r="BZ26" s="1"/>
    </row>
    <row r="27" spans="1:78">
      <c r="A27" s="1">
        <v>26</v>
      </c>
      <c r="B27" s="1" t="s">
        <v>285</v>
      </c>
      <c r="C27" s="1">
        <v>8676527</v>
      </c>
      <c r="D27" s="1" t="s">
        <v>286</v>
      </c>
      <c r="E27" s="1" t="s">
        <v>287</v>
      </c>
      <c r="F27" s="1"/>
      <c r="G27" s="1" t="s">
        <v>288</v>
      </c>
      <c r="H27" s="1" t="s">
        <v>165</v>
      </c>
      <c r="I27" s="1" t="s">
        <v>72</v>
      </c>
      <c r="J27" s="1" t="s">
        <v>157</v>
      </c>
      <c r="K27" s="1" t="s">
        <v>289</v>
      </c>
      <c r="L27" s="1" t="s">
        <v>74</v>
      </c>
      <c r="M27" s="1" t="s">
        <v>110</v>
      </c>
      <c r="N27" s="1" t="s">
        <v>165</v>
      </c>
      <c r="O27" s="1">
        <v>5127</v>
      </c>
      <c r="P27" s="1">
        <v>20951400</v>
      </c>
      <c r="Q27" s="1" t="s">
        <v>290</v>
      </c>
      <c r="R27" s="1">
        <v>2004</v>
      </c>
      <c r="S27" s="1" t="s">
        <v>76</v>
      </c>
      <c r="T27" s="1">
        <v>2</v>
      </c>
      <c r="U27" s="1" t="s">
        <v>77</v>
      </c>
      <c r="V27" s="1">
        <v>0</v>
      </c>
      <c r="W27" s="1">
        <v>3</v>
      </c>
      <c r="X27" s="1" t="s">
        <v>291</v>
      </c>
      <c r="Y27" s="1" t="s">
        <v>96</v>
      </c>
      <c r="Z27" s="1" t="s">
        <v>79</v>
      </c>
      <c r="AA27" s="1">
        <v>2009</v>
      </c>
      <c r="AB27" s="1"/>
      <c r="AC27" s="1">
        <v>0</v>
      </c>
      <c r="AD27" s="1" t="s">
        <v>181</v>
      </c>
      <c r="AE27" s="1">
        <v>1</v>
      </c>
      <c r="AF27" s="1" t="s">
        <v>291</v>
      </c>
      <c r="AG27" s="1" t="s">
        <v>292</v>
      </c>
      <c r="AH27" s="1">
        <v>11.32</v>
      </c>
      <c r="AI27" s="1">
        <v>0</v>
      </c>
      <c r="AJ27" s="1">
        <v>1</v>
      </c>
      <c r="AK27" s="1" t="s">
        <v>81</v>
      </c>
      <c r="AL27" s="1">
        <v>0</v>
      </c>
      <c r="AM27" s="1" t="s">
        <v>231</v>
      </c>
      <c r="AN27" s="1">
        <v>2</v>
      </c>
      <c r="AO27" s="1" t="s">
        <v>291</v>
      </c>
      <c r="AP27" s="1" t="s">
        <v>292</v>
      </c>
      <c r="AQ27" s="1">
        <v>11.05</v>
      </c>
      <c r="AR27" s="1">
        <v>0</v>
      </c>
      <c r="AS27" s="1">
        <v>1</v>
      </c>
      <c r="AT27" s="1" t="s">
        <v>81</v>
      </c>
      <c r="AU27" s="1">
        <v>0</v>
      </c>
      <c r="AV27" s="1" t="s">
        <v>158</v>
      </c>
      <c r="AW27" s="1">
        <v>3</v>
      </c>
      <c r="AX27" s="1" t="s">
        <v>291</v>
      </c>
      <c r="AY27" s="1" t="s">
        <v>292</v>
      </c>
      <c r="AZ27" s="1">
        <v>11.8</v>
      </c>
      <c r="BA27" s="1">
        <v>0</v>
      </c>
      <c r="BB27" s="1">
        <v>0</v>
      </c>
      <c r="BC27" s="1" t="s">
        <v>81</v>
      </c>
      <c r="BD27" s="1">
        <v>0</v>
      </c>
      <c r="BE27" s="1"/>
      <c r="BF27" s="1"/>
      <c r="BG27" s="1"/>
      <c r="BH27" s="1"/>
      <c r="BI27" s="1"/>
      <c r="BJ27" s="1"/>
      <c r="BK27" s="1"/>
      <c r="BL27" s="1"/>
      <c r="BM27" s="1"/>
      <c r="BN27" s="1">
        <f t="shared" si="0"/>
        <v>2</v>
      </c>
      <c r="BO27" s="1">
        <f t="shared" si="1"/>
        <v>0</v>
      </c>
      <c r="BP27" s="1">
        <f t="shared" si="2"/>
        <v>1</v>
      </c>
      <c r="BQ27" s="2">
        <f t="shared" si="3"/>
        <v>11.39</v>
      </c>
      <c r="BR27" s="3">
        <f t="shared" si="4"/>
        <v>10.39</v>
      </c>
      <c r="BS27" s="1">
        <v>2</v>
      </c>
      <c r="BT27" s="1" t="s">
        <v>84</v>
      </c>
      <c r="BU27" s="1"/>
      <c r="BV27" s="1"/>
      <c r="BW27" s="1"/>
      <c r="BX27" s="1" t="s">
        <v>293</v>
      </c>
      <c r="BY27" s="1" t="s">
        <v>85</v>
      </c>
      <c r="BZ27" s="1"/>
    </row>
    <row r="28" spans="1:78">
      <c r="A28" s="1">
        <v>27</v>
      </c>
      <c r="B28" s="1" t="s">
        <v>327</v>
      </c>
      <c r="C28" s="1">
        <v>9238796</v>
      </c>
      <c r="D28" s="1" t="s">
        <v>328</v>
      </c>
      <c r="E28" s="1" t="s">
        <v>329</v>
      </c>
      <c r="F28" s="1"/>
      <c r="G28" s="1" t="s">
        <v>330</v>
      </c>
      <c r="H28" s="1" t="s">
        <v>331</v>
      </c>
      <c r="I28" s="1" t="s">
        <v>72</v>
      </c>
      <c r="J28" s="1" t="s">
        <v>73</v>
      </c>
      <c r="K28" s="1" t="s">
        <v>332</v>
      </c>
      <c r="L28" s="1" t="s">
        <v>74</v>
      </c>
      <c r="M28" s="1" t="s">
        <v>86</v>
      </c>
      <c r="N28" s="1" t="s">
        <v>304</v>
      </c>
      <c r="O28" s="1">
        <v>9114</v>
      </c>
      <c r="P28" s="1">
        <v>22747669</v>
      </c>
      <c r="Q28" s="1" t="s">
        <v>333</v>
      </c>
      <c r="R28" s="1">
        <v>2012</v>
      </c>
      <c r="S28" s="1" t="s">
        <v>76</v>
      </c>
      <c r="T28" s="1">
        <v>1</v>
      </c>
      <c r="U28" s="1" t="s">
        <v>77</v>
      </c>
      <c r="V28" s="1">
        <v>0</v>
      </c>
      <c r="W28" s="1">
        <v>0</v>
      </c>
      <c r="X28" s="1" t="s">
        <v>78</v>
      </c>
      <c r="Y28" s="1" t="s">
        <v>215</v>
      </c>
      <c r="Z28" s="1" t="s">
        <v>79</v>
      </c>
      <c r="AA28" s="1">
        <v>2016</v>
      </c>
      <c r="AB28" s="1"/>
      <c r="AC28" s="1">
        <v>0</v>
      </c>
      <c r="AD28" s="1" t="s">
        <v>80</v>
      </c>
      <c r="AE28" s="1">
        <v>1</v>
      </c>
      <c r="AF28" s="1" t="s">
        <v>78</v>
      </c>
      <c r="AG28" s="1" t="s">
        <v>334</v>
      </c>
      <c r="AH28" s="1">
        <v>10.42</v>
      </c>
      <c r="AI28" s="1">
        <v>0</v>
      </c>
      <c r="AJ28" s="1">
        <v>0</v>
      </c>
      <c r="AK28" s="1" t="s">
        <v>81</v>
      </c>
      <c r="AL28" s="1">
        <v>0</v>
      </c>
      <c r="AM28" s="1" t="s">
        <v>82</v>
      </c>
      <c r="AN28" s="1">
        <v>2</v>
      </c>
      <c r="AO28" s="1" t="s">
        <v>78</v>
      </c>
      <c r="AP28" s="1" t="s">
        <v>334</v>
      </c>
      <c r="AQ28" s="1">
        <v>10.62</v>
      </c>
      <c r="AR28" s="1">
        <v>0</v>
      </c>
      <c r="AS28" s="1">
        <v>1</v>
      </c>
      <c r="AT28" s="1" t="s">
        <v>81</v>
      </c>
      <c r="AU28" s="1">
        <v>1</v>
      </c>
      <c r="AV28" s="1" t="s">
        <v>100</v>
      </c>
      <c r="AW28" s="1">
        <v>3</v>
      </c>
      <c r="AX28" s="1" t="s">
        <v>78</v>
      </c>
      <c r="AY28" s="1" t="s">
        <v>334</v>
      </c>
      <c r="AZ28" s="1">
        <v>10.52</v>
      </c>
      <c r="BA28" s="1">
        <v>0</v>
      </c>
      <c r="BB28" s="1">
        <v>0</v>
      </c>
      <c r="BC28" s="1" t="s">
        <v>81</v>
      </c>
      <c r="BD28" s="1">
        <v>0</v>
      </c>
      <c r="BE28" s="1"/>
      <c r="BF28" s="1"/>
      <c r="BG28" s="1"/>
      <c r="BH28" s="1"/>
      <c r="BI28" s="1"/>
      <c r="BJ28" s="1"/>
      <c r="BK28" s="1"/>
      <c r="BL28" s="1"/>
      <c r="BM28" s="1"/>
      <c r="BN28" s="1">
        <f t="shared" si="0"/>
        <v>1</v>
      </c>
      <c r="BO28" s="1">
        <f t="shared" si="1"/>
        <v>0.25</v>
      </c>
      <c r="BP28" s="1">
        <f t="shared" si="2"/>
        <v>0.5</v>
      </c>
      <c r="BQ28" s="2">
        <f t="shared" si="3"/>
        <v>10.52</v>
      </c>
      <c r="BR28" s="3">
        <f t="shared" si="4"/>
        <v>10.27</v>
      </c>
      <c r="BS28" s="1">
        <v>1</v>
      </c>
      <c r="BT28" s="1" t="s">
        <v>84</v>
      </c>
      <c r="BU28" s="1" t="s">
        <v>88</v>
      </c>
      <c r="BV28" s="1"/>
      <c r="BW28" s="1"/>
      <c r="BX28" s="1" t="s">
        <v>335</v>
      </c>
      <c r="BY28" s="1" t="s">
        <v>85</v>
      </c>
      <c r="BZ28" s="1"/>
    </row>
    <row r="29" spans="1:78">
      <c r="A29" s="1">
        <v>28</v>
      </c>
      <c r="B29" s="1" t="s">
        <v>261</v>
      </c>
      <c r="C29" s="1">
        <v>8413461</v>
      </c>
      <c r="D29" s="1" t="s">
        <v>262</v>
      </c>
      <c r="E29" s="1" t="s">
        <v>263</v>
      </c>
      <c r="F29" s="1"/>
      <c r="G29" s="1" t="s">
        <v>264</v>
      </c>
      <c r="H29" s="1" t="s">
        <v>75</v>
      </c>
      <c r="I29" s="1" t="s">
        <v>72</v>
      </c>
      <c r="J29" s="1" t="s">
        <v>157</v>
      </c>
      <c r="K29" s="1" t="s">
        <v>265</v>
      </c>
      <c r="L29" s="1" t="s">
        <v>74</v>
      </c>
      <c r="M29" s="1" t="s">
        <v>75</v>
      </c>
      <c r="N29" s="1" t="s">
        <v>159</v>
      </c>
      <c r="O29" s="1">
        <v>3092</v>
      </c>
      <c r="P29" s="1">
        <v>24778939</v>
      </c>
      <c r="Q29" s="1" t="s">
        <v>266</v>
      </c>
      <c r="R29" s="1">
        <v>1999</v>
      </c>
      <c r="S29" s="1" t="s">
        <v>76</v>
      </c>
      <c r="T29" s="1">
        <v>2</v>
      </c>
      <c r="U29" s="1" t="s">
        <v>77</v>
      </c>
      <c r="V29" s="1">
        <v>0</v>
      </c>
      <c r="W29" s="1">
        <v>0</v>
      </c>
      <c r="X29" s="1" t="s">
        <v>112</v>
      </c>
      <c r="Y29" s="1" t="s">
        <v>96</v>
      </c>
      <c r="Z29" s="1" t="s">
        <v>230</v>
      </c>
      <c r="AA29" s="1">
        <v>2005</v>
      </c>
      <c r="AB29" s="1" t="s">
        <v>267</v>
      </c>
      <c r="AC29" s="1">
        <v>0</v>
      </c>
      <c r="AD29" s="1" t="s">
        <v>268</v>
      </c>
      <c r="AE29" s="1">
        <v>1</v>
      </c>
      <c r="AF29" s="1" t="s">
        <v>112</v>
      </c>
      <c r="AG29" s="1" t="s">
        <v>269</v>
      </c>
      <c r="AH29" s="1">
        <v>11.01</v>
      </c>
      <c r="AI29" s="1">
        <v>0</v>
      </c>
      <c r="AJ29" s="1">
        <v>0</v>
      </c>
      <c r="AK29" s="1" t="s">
        <v>81</v>
      </c>
      <c r="AL29" s="1">
        <v>0</v>
      </c>
      <c r="AM29" s="1" t="s">
        <v>270</v>
      </c>
      <c r="AN29" s="1">
        <v>2</v>
      </c>
      <c r="AO29" s="1" t="s">
        <v>112</v>
      </c>
      <c r="AP29" s="1" t="s">
        <v>269</v>
      </c>
      <c r="AQ29" s="1">
        <v>10.050000000000001</v>
      </c>
      <c r="AR29" s="1">
        <v>0</v>
      </c>
      <c r="AS29" s="1">
        <v>2</v>
      </c>
      <c r="AT29" s="1" t="s">
        <v>81</v>
      </c>
      <c r="AU29" s="1">
        <v>0</v>
      </c>
      <c r="AV29" s="1" t="s">
        <v>250</v>
      </c>
      <c r="AW29" s="1">
        <v>3</v>
      </c>
      <c r="AX29" s="1" t="s">
        <v>112</v>
      </c>
      <c r="AY29" s="1" t="s">
        <v>269</v>
      </c>
      <c r="AZ29" s="1">
        <v>11.21</v>
      </c>
      <c r="BA29" s="1">
        <v>0</v>
      </c>
      <c r="BB29" s="1">
        <v>0</v>
      </c>
      <c r="BC29" s="1" t="s">
        <v>81</v>
      </c>
      <c r="BD29" s="1">
        <v>1</v>
      </c>
      <c r="BE29" s="1" t="s">
        <v>181</v>
      </c>
      <c r="BF29" s="1">
        <v>4</v>
      </c>
      <c r="BG29" s="1" t="s">
        <v>112</v>
      </c>
      <c r="BH29" s="1" t="s">
        <v>269</v>
      </c>
      <c r="BI29" s="1">
        <v>10.5</v>
      </c>
      <c r="BJ29" s="1">
        <v>0</v>
      </c>
      <c r="BK29" s="1">
        <v>0</v>
      </c>
      <c r="BL29" s="1" t="s">
        <v>81</v>
      </c>
      <c r="BM29" s="1">
        <v>1</v>
      </c>
      <c r="BN29" s="1"/>
      <c r="BO29" s="1">
        <f>SUM(AL29+AU29+BD29+BM29)*0.25</f>
        <v>0.5</v>
      </c>
      <c r="BP29" s="1">
        <f>SUM(BS29)*0.5</f>
        <v>1</v>
      </c>
      <c r="BQ29" s="2">
        <f>SUM(AH29+AQ29+AZ29+BI29)/4</f>
        <v>10.692500000000001</v>
      </c>
      <c r="BR29" s="2">
        <f t="shared" si="4"/>
        <v>10.192500000000001</v>
      </c>
      <c r="BS29" s="1">
        <v>2</v>
      </c>
      <c r="BT29" s="1" t="s">
        <v>88</v>
      </c>
      <c r="BU29" s="1" t="s">
        <v>84</v>
      </c>
      <c r="BV29" s="1"/>
      <c r="BW29" s="1"/>
      <c r="BX29" s="1" t="s">
        <v>271</v>
      </c>
      <c r="BY29" s="1" t="s">
        <v>272</v>
      </c>
      <c r="BZ29" s="1"/>
    </row>
    <row r="30" spans="1:78">
      <c r="A30" s="1">
        <v>29</v>
      </c>
      <c r="B30" s="1" t="s">
        <v>366</v>
      </c>
      <c r="C30" s="1">
        <v>5288318</v>
      </c>
      <c r="D30" s="1" t="s">
        <v>367</v>
      </c>
      <c r="E30" s="1" t="s">
        <v>368</v>
      </c>
      <c r="F30" s="1"/>
      <c r="G30" s="1" t="s">
        <v>369</v>
      </c>
      <c r="H30" s="1" t="s">
        <v>370</v>
      </c>
      <c r="I30" s="1" t="s">
        <v>72</v>
      </c>
      <c r="J30" s="1" t="s">
        <v>157</v>
      </c>
      <c r="K30" s="1" t="s">
        <v>371</v>
      </c>
      <c r="L30" s="1" t="s">
        <v>74</v>
      </c>
      <c r="M30" s="1" t="s">
        <v>75</v>
      </c>
      <c r="N30" s="1" t="s">
        <v>372</v>
      </c>
      <c r="O30" s="1">
        <v>3050</v>
      </c>
      <c r="P30" s="1">
        <v>97622134</v>
      </c>
      <c r="Q30" s="1" t="s">
        <v>373</v>
      </c>
      <c r="R30" s="1">
        <v>1992</v>
      </c>
      <c r="S30" s="1" t="s">
        <v>76</v>
      </c>
      <c r="T30" s="1">
        <v>2</v>
      </c>
      <c r="U30" s="1" t="s">
        <v>77</v>
      </c>
      <c r="V30" s="1">
        <v>0</v>
      </c>
      <c r="W30" s="1">
        <v>0</v>
      </c>
      <c r="X30" s="1" t="s">
        <v>112</v>
      </c>
      <c r="Y30" s="1" t="s">
        <v>96</v>
      </c>
      <c r="Z30" s="1" t="s">
        <v>230</v>
      </c>
      <c r="AA30" s="1">
        <v>1998</v>
      </c>
      <c r="AB30" s="1" t="s">
        <v>374</v>
      </c>
      <c r="AC30" s="1">
        <v>0</v>
      </c>
      <c r="AD30" s="1" t="s">
        <v>375</v>
      </c>
      <c r="AE30" s="1">
        <v>1</v>
      </c>
      <c r="AF30" s="1" t="s">
        <v>112</v>
      </c>
      <c r="AG30" s="1" t="s">
        <v>376</v>
      </c>
      <c r="AH30" s="1">
        <v>11.03</v>
      </c>
      <c r="AI30" s="1">
        <v>0</v>
      </c>
      <c r="AJ30" s="1">
        <v>0</v>
      </c>
      <c r="AK30" s="1" t="s">
        <v>81</v>
      </c>
      <c r="AL30" s="1">
        <v>1</v>
      </c>
      <c r="AM30" s="1" t="s">
        <v>377</v>
      </c>
      <c r="AN30" s="1">
        <v>2</v>
      </c>
      <c r="AO30" s="1" t="s">
        <v>112</v>
      </c>
      <c r="AP30" s="1" t="s">
        <v>378</v>
      </c>
      <c r="AQ30" s="1">
        <v>10.71</v>
      </c>
      <c r="AR30" s="1">
        <v>0</v>
      </c>
      <c r="AS30" s="1">
        <v>1</v>
      </c>
      <c r="AT30" s="1" t="s">
        <v>81</v>
      </c>
      <c r="AU30" s="1">
        <v>0</v>
      </c>
      <c r="AV30" s="1" t="s">
        <v>379</v>
      </c>
      <c r="AW30" s="1">
        <v>3</v>
      </c>
      <c r="AX30" s="1" t="s">
        <v>112</v>
      </c>
      <c r="AY30" s="1" t="s">
        <v>380</v>
      </c>
      <c r="AZ30" s="1">
        <v>11.4</v>
      </c>
      <c r="BA30" s="1">
        <v>0</v>
      </c>
      <c r="BB30" s="1">
        <v>1</v>
      </c>
      <c r="BC30" s="1" t="s">
        <v>81</v>
      </c>
      <c r="BD30" s="1">
        <v>0</v>
      </c>
      <c r="BE30" s="1" t="s">
        <v>381</v>
      </c>
      <c r="BF30" s="1">
        <v>4</v>
      </c>
      <c r="BG30" s="1" t="s">
        <v>112</v>
      </c>
      <c r="BH30" s="1" t="s">
        <v>380</v>
      </c>
      <c r="BI30" s="1">
        <v>11.4</v>
      </c>
      <c r="BJ30" s="1">
        <v>0</v>
      </c>
      <c r="BK30" s="1">
        <v>0</v>
      </c>
      <c r="BL30" s="1" t="s">
        <v>81</v>
      </c>
      <c r="BM30" s="1">
        <v>0</v>
      </c>
      <c r="BN30" s="1"/>
      <c r="BO30" s="1">
        <f t="shared" ref="BO30" si="5">SUM(AL30+AU30+BD30+BM30)*0.25</f>
        <v>0.25</v>
      </c>
      <c r="BP30" s="1">
        <f t="shared" ref="BP30" si="6">SUM(BS30)*0.5</f>
        <v>1</v>
      </c>
      <c r="BQ30" s="2">
        <f t="shared" ref="BQ30" si="7">SUM(AH30+AQ30+AZ30+BI30)/4</f>
        <v>11.135</v>
      </c>
      <c r="BR30" s="2">
        <f t="shared" ref="BR30" si="8">SUM(BQ30+BO30-BP30)</f>
        <v>10.385</v>
      </c>
      <c r="BS30" s="1">
        <v>2</v>
      </c>
      <c r="BT30" s="1" t="s">
        <v>88</v>
      </c>
      <c r="BU30" s="1" t="s">
        <v>84</v>
      </c>
      <c r="BV30" s="1"/>
      <c r="BW30" s="1"/>
      <c r="BX30" s="1" t="s">
        <v>382</v>
      </c>
      <c r="BY30" s="1" t="s">
        <v>85</v>
      </c>
      <c r="BZ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cp:lastPrinted>2016-08-18T14:17:10Z</cp:lastPrinted>
  <dcterms:created xsi:type="dcterms:W3CDTF">2016-08-02T10:18:16Z</dcterms:created>
  <dcterms:modified xsi:type="dcterms:W3CDTF">2016-08-18T14:31:59Z</dcterms:modified>
  <cp:category/>
</cp:coreProperties>
</file>