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e" sheetId="6" r:id="rId1"/>
  </sheets>
  <calcPr calcId="124519"/>
</workbook>
</file>

<file path=xl/calcChain.xml><?xml version="1.0" encoding="utf-8"?>
<calcChain xmlns="http://schemas.openxmlformats.org/spreadsheetml/2006/main">
  <c r="AA23" i="6"/>
  <c r="Z23"/>
  <c r="Y23"/>
  <c r="AB23" s="1"/>
  <c r="AA22"/>
  <c r="Z22"/>
  <c r="Y22"/>
  <c r="AB22" s="1"/>
  <c r="AA21"/>
  <c r="Z21"/>
  <c r="Y21"/>
  <c r="AB21" s="1"/>
  <c r="AA20"/>
  <c r="Z20"/>
  <c r="Y20"/>
  <c r="AB20" s="1"/>
  <c r="AA19"/>
  <c r="Z19"/>
  <c r="Y19"/>
  <c r="AB19" s="1"/>
  <c r="X18"/>
  <c r="V18"/>
  <c r="U18"/>
  <c r="W18" s="1"/>
  <c r="X17"/>
  <c r="V17"/>
  <c r="U17"/>
  <c r="W17" s="1"/>
  <c r="X16"/>
  <c r="V16"/>
  <c r="U16"/>
  <c r="W16" s="1"/>
  <c r="X15"/>
  <c r="V15"/>
  <c r="U15"/>
  <c r="W15" s="1"/>
  <c r="X14"/>
  <c r="V14"/>
  <c r="U14"/>
  <c r="W14" s="1"/>
  <c r="X13"/>
  <c r="V13"/>
  <c r="U13"/>
  <c r="W13" s="1"/>
  <c r="X12"/>
  <c r="V12"/>
  <c r="U12"/>
  <c r="W12" s="1"/>
  <c r="X11"/>
  <c r="V11"/>
  <c r="U11"/>
  <c r="W11" s="1"/>
  <c r="X10"/>
  <c r="V10"/>
  <c r="U10"/>
  <c r="W10" s="1"/>
  <c r="X9"/>
  <c r="V9"/>
  <c r="U9"/>
  <c r="W9" s="1"/>
  <c r="X8"/>
  <c r="V8"/>
  <c r="U8"/>
  <c r="W8" s="1"/>
  <c r="X7"/>
  <c r="V7"/>
  <c r="U7"/>
  <c r="W7" s="1"/>
  <c r="X6"/>
  <c r="V6"/>
  <c r="U6"/>
  <c r="W6" s="1"/>
  <c r="X5"/>
  <c r="V5"/>
  <c r="U5"/>
  <c r="W5" s="1"/>
  <c r="X4"/>
  <c r="V4"/>
  <c r="U4"/>
  <c r="W4" s="1"/>
  <c r="AC22" l="1"/>
  <c r="AC19"/>
  <c r="AC20"/>
  <c r="AC21"/>
  <c r="AC23"/>
</calcChain>
</file>

<file path=xl/sharedStrings.xml><?xml version="1.0" encoding="utf-8"?>
<sst xmlns="http://schemas.openxmlformats.org/spreadsheetml/2006/main" count="233" uniqueCount="131">
  <si>
    <t>Ordre</t>
  </si>
  <si>
    <t>Nom</t>
  </si>
  <si>
    <t>Prénom</t>
  </si>
  <si>
    <t>Date de naissance</t>
  </si>
  <si>
    <t>Année du Bac</t>
  </si>
  <si>
    <t>Mention du bac</t>
  </si>
  <si>
    <t>Nombre de redoublement à partir du bac</t>
  </si>
  <si>
    <t>Nombre de retrait d'inscription</t>
  </si>
  <si>
    <t xml:space="preserve">Année d´obtention du diplôme </t>
  </si>
  <si>
    <t>Année Univ. 1</t>
  </si>
  <si>
    <t>Moyenne 1</t>
  </si>
  <si>
    <t>Session 1</t>
  </si>
  <si>
    <t>Année Univ. 2</t>
  </si>
  <si>
    <t>Niveau 2</t>
  </si>
  <si>
    <t>Moyenne 2</t>
  </si>
  <si>
    <t>Session 2</t>
  </si>
  <si>
    <t>Année Univ. 3</t>
  </si>
  <si>
    <t>Moyenne 3</t>
  </si>
  <si>
    <t>Session 3</t>
  </si>
  <si>
    <t>Total des redoublements</t>
  </si>
  <si>
    <t>Choix 1</t>
  </si>
  <si>
    <t>Choix 2</t>
  </si>
  <si>
    <t>Meziou</t>
  </si>
  <si>
    <t>Yasmine</t>
  </si>
  <si>
    <t>1995-03-15</t>
  </si>
  <si>
    <t>Passable</t>
  </si>
  <si>
    <t>2013-2014</t>
  </si>
  <si>
    <t>2014-2015</t>
  </si>
  <si>
    <t>PASSABLE</t>
  </si>
  <si>
    <t>2015-2016</t>
  </si>
  <si>
    <t>Mastère de recherche anglais : Linguistique</t>
  </si>
  <si>
    <t>Mastère professionnelle en Anglais de communication</t>
  </si>
  <si>
    <t>Assez bien</t>
  </si>
  <si>
    <t>FLAH Manouba</t>
  </si>
  <si>
    <t>FLSH Sousse</t>
  </si>
  <si>
    <t>Agrégation :anglais</t>
  </si>
  <si>
    <t>1993-09-09</t>
  </si>
  <si>
    <t>2012-2013</t>
  </si>
  <si>
    <t>2000-2001</t>
  </si>
  <si>
    <t>2001-2002</t>
  </si>
  <si>
    <t>2003-2004</t>
  </si>
  <si>
    <t>2004-2005</t>
  </si>
  <si>
    <t>Mastère de recherche anglais : littérature</t>
  </si>
  <si>
    <t>ISL Gabès</t>
  </si>
  <si>
    <t>Ben sadok</t>
  </si>
  <si>
    <t>Nesrine</t>
  </si>
  <si>
    <t>1993-09-20</t>
  </si>
  <si>
    <t>Mastère professionnelle Cross-media</t>
  </si>
  <si>
    <t>elleuch</t>
  </si>
  <si>
    <t>dalia</t>
  </si>
  <si>
    <t>1994-05-15</t>
  </si>
  <si>
    <t>2008-2009</t>
  </si>
  <si>
    <t>2009-2010</t>
  </si>
  <si>
    <t>Sabrine</t>
  </si>
  <si>
    <t>Bouchlama</t>
  </si>
  <si>
    <t>Raafa</t>
  </si>
  <si>
    <t>2006-2007</t>
  </si>
  <si>
    <t>2002-2003</t>
  </si>
  <si>
    <t>Bien</t>
  </si>
  <si>
    <t>2005-2006</t>
  </si>
  <si>
    <t>2007-2008</t>
  </si>
  <si>
    <t>Amor</t>
  </si>
  <si>
    <t>Labiadh</t>
  </si>
  <si>
    <t>1982-10-05</t>
  </si>
  <si>
    <t>Professeurdelangue anglaise</t>
  </si>
  <si>
    <t>Rania</t>
  </si>
  <si>
    <t>ISL Tunis</t>
  </si>
  <si>
    <t>Safi</t>
  </si>
  <si>
    <t>Mariem</t>
  </si>
  <si>
    <t>1994-09-30</t>
  </si>
  <si>
    <t>Rim</t>
  </si>
  <si>
    <t>Sirine</t>
  </si>
  <si>
    <t>Ben Mrad</t>
  </si>
  <si>
    <t>Maryam</t>
  </si>
  <si>
    <t>1994-08-02</t>
  </si>
  <si>
    <t>Bellaaj</t>
  </si>
  <si>
    <t>1989-11-22</t>
  </si>
  <si>
    <t>Mami</t>
  </si>
  <si>
    <t>Emna</t>
  </si>
  <si>
    <t>1994-06-16</t>
  </si>
  <si>
    <t>zaaraoui</t>
  </si>
  <si>
    <t>ramdhan</t>
  </si>
  <si>
    <t>1981-08-01</t>
  </si>
  <si>
    <t>employe</t>
  </si>
  <si>
    <t>DAHMANI</t>
  </si>
  <si>
    <t>NAJOUA</t>
  </si>
  <si>
    <t>1969-09-23</t>
  </si>
  <si>
    <t>Professeur d'anglais</t>
  </si>
  <si>
    <t>1989-1990</t>
  </si>
  <si>
    <t>1990-1991</t>
  </si>
  <si>
    <t>1991-1992</t>
  </si>
  <si>
    <t>1992-1993</t>
  </si>
  <si>
    <t>Chérif</t>
  </si>
  <si>
    <t>1994-06-12</t>
  </si>
  <si>
    <t>khlifi</t>
  </si>
  <si>
    <t>chayma</t>
  </si>
  <si>
    <t>1994-07-28</t>
  </si>
  <si>
    <t>Ladhar</t>
  </si>
  <si>
    <t>1994-05-04</t>
  </si>
  <si>
    <t>Ataoui</t>
  </si>
  <si>
    <t>Ichrak</t>
  </si>
  <si>
    <t>1987-07-12</t>
  </si>
  <si>
    <t xml:space="preserve">Sellami </t>
  </si>
  <si>
    <t xml:space="preserve">Amal </t>
  </si>
  <si>
    <t>1994-04-21</t>
  </si>
  <si>
    <t>Hamdi</t>
  </si>
  <si>
    <t>Samiha</t>
  </si>
  <si>
    <t>1994-10-27</t>
  </si>
  <si>
    <t>Hallem</t>
  </si>
  <si>
    <t>1991-05-30</t>
  </si>
  <si>
    <t>jaballi</t>
  </si>
  <si>
    <t>boujemaa</t>
  </si>
  <si>
    <t>1981-01-27</t>
  </si>
  <si>
    <t>ISEHG</t>
  </si>
  <si>
    <t>serveillant</t>
  </si>
  <si>
    <t>Achich</t>
  </si>
  <si>
    <t>1994-08-14</t>
  </si>
  <si>
    <t>Moyen gen</t>
  </si>
  <si>
    <t>Malus</t>
  </si>
  <si>
    <t>Bonus</t>
  </si>
  <si>
    <t>الدراسات الألسنية في الإنقليزية</t>
  </si>
  <si>
    <t>MR en Etudes linguistiques anglaises</t>
  </si>
  <si>
    <t>N° C.I.N.</t>
  </si>
  <si>
    <t>09425458</t>
  </si>
  <si>
    <t>08871704</t>
  </si>
  <si>
    <t>09828336</t>
  </si>
  <si>
    <t>09372042</t>
  </si>
  <si>
    <t>06522823</t>
  </si>
  <si>
    <t>08358622</t>
  </si>
  <si>
    <t>05505029</t>
  </si>
  <si>
    <t>08558796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</si>
</sst>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Traditional Arabic"/>
      <family val="1"/>
    </font>
    <font>
      <b/>
      <sz val="10"/>
      <color rgb="FF000000"/>
      <name val="Univers 55"/>
    </font>
  </fonts>
  <fills count="4">
    <fill>
      <patternFill patternType="none"/>
    </fill>
    <fill>
      <patternFill patternType="gray125"/>
    </fill>
    <fill>
      <patternFill patternType="solid">
        <fgColor rgb="FFB6DF8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mruColors>
      <color rgb="FFB6D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topLeftCell="A7" workbookViewId="0">
      <selection activeCell="B3" sqref="B1:B1048576"/>
    </sheetView>
  </sheetViews>
  <sheetFormatPr baseColWidth="10" defaultRowHeight="15"/>
  <cols>
    <col min="1" max="1" width="11.42578125" style="8"/>
    <col min="2" max="2" width="13.5703125" style="10" customWidth="1"/>
    <col min="3" max="3" width="26.140625" style="8" customWidth="1"/>
    <col min="4" max="4" width="30.7109375" style="8" customWidth="1"/>
    <col min="5" max="35" width="0" style="8" hidden="1" customWidth="1"/>
    <col min="36" max="16384" width="11.42578125" style="8"/>
  </cols>
  <sheetData>
    <row r="1" spans="1:35" s="1" customFormat="1" ht="29.1" customHeight="1">
      <c r="A1" s="12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s="1" customFormat="1" ht="29.1" customHeight="1">
      <c r="A2" s="14" t="s">
        <v>121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s="1" customFormat="1" ht="36" customHeight="1">
      <c r="A3" s="2" t="s">
        <v>0</v>
      </c>
      <c r="B3" s="9" t="s">
        <v>122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3" t="s">
        <v>117</v>
      </c>
      <c r="W3" s="4" t="s">
        <v>118</v>
      </c>
      <c r="X3" s="4" t="s">
        <v>119</v>
      </c>
      <c r="Y3" s="2" t="s">
        <v>20</v>
      </c>
      <c r="Z3" s="2" t="s">
        <v>21</v>
      </c>
      <c r="AA3" s="2"/>
      <c r="AB3" s="2"/>
      <c r="AC3" s="2"/>
      <c r="AD3" s="2"/>
      <c r="AE3" s="2"/>
    </row>
    <row r="4" spans="1:35" s="1" customFormat="1" ht="29.1" customHeight="1">
      <c r="A4" s="2">
        <v>1</v>
      </c>
      <c r="B4" s="9">
        <v>11053877</v>
      </c>
      <c r="C4" s="2" t="s">
        <v>72</v>
      </c>
      <c r="D4" s="2" t="s">
        <v>73</v>
      </c>
      <c r="E4" s="2" t="s">
        <v>74</v>
      </c>
      <c r="F4" s="2">
        <v>2013</v>
      </c>
      <c r="G4" s="2" t="s">
        <v>32</v>
      </c>
      <c r="H4" s="2">
        <v>0</v>
      </c>
      <c r="I4" s="2">
        <v>255</v>
      </c>
      <c r="J4" s="2">
        <v>2016</v>
      </c>
      <c r="K4" s="2" t="s">
        <v>26</v>
      </c>
      <c r="L4" s="2">
        <v>13.47</v>
      </c>
      <c r="M4" s="2">
        <v>1</v>
      </c>
      <c r="N4" s="2" t="s">
        <v>27</v>
      </c>
      <c r="O4" s="2">
        <v>2</v>
      </c>
      <c r="P4" s="2">
        <v>12.93</v>
      </c>
      <c r="Q4" s="2">
        <v>1</v>
      </c>
      <c r="R4" s="2" t="s">
        <v>29</v>
      </c>
      <c r="S4" s="2">
        <v>12.24</v>
      </c>
      <c r="T4" s="2">
        <v>1</v>
      </c>
      <c r="U4" s="2">
        <f t="shared" ref="U4:U18" si="0">SUM(J4-F4)-3</f>
        <v>0</v>
      </c>
      <c r="V4" s="6">
        <f t="shared" ref="V4:V18" si="1">SUM(L4+P4+S4)/3</f>
        <v>12.88</v>
      </c>
      <c r="W4" s="2">
        <f t="shared" ref="W4:W18" si="2">SUM(U4)*0.5</f>
        <v>0</v>
      </c>
      <c r="X4" s="2">
        <f t="shared" ref="X4:X18" si="3">SUM(M4+Q4+T4)*0.25</f>
        <v>0.75</v>
      </c>
      <c r="Y4" s="2" t="s">
        <v>30</v>
      </c>
      <c r="Z4" s="2" t="s">
        <v>42</v>
      </c>
      <c r="AA4" s="2"/>
      <c r="AB4" s="2"/>
      <c r="AC4" s="2"/>
      <c r="AD4" s="2"/>
      <c r="AE4" s="2"/>
    </row>
    <row r="5" spans="1:35" s="1" customFormat="1" ht="29.1" customHeight="1">
      <c r="A5" s="2">
        <v>2</v>
      </c>
      <c r="B5" s="9">
        <v>11054197</v>
      </c>
      <c r="C5" s="2" t="s">
        <v>115</v>
      </c>
      <c r="D5" s="2" t="s">
        <v>71</v>
      </c>
      <c r="E5" s="2" t="s">
        <v>116</v>
      </c>
      <c r="F5" s="2">
        <v>2013</v>
      </c>
      <c r="G5" s="2" t="s">
        <v>32</v>
      </c>
      <c r="H5" s="2">
        <v>0</v>
      </c>
      <c r="I5" s="2">
        <v>0</v>
      </c>
      <c r="J5" s="2">
        <v>2016</v>
      </c>
      <c r="K5" s="2" t="s">
        <v>26</v>
      </c>
      <c r="L5" s="2">
        <v>13.27</v>
      </c>
      <c r="M5" s="2">
        <v>1</v>
      </c>
      <c r="N5" s="2" t="s">
        <v>27</v>
      </c>
      <c r="O5" s="2">
        <v>2</v>
      </c>
      <c r="P5" s="2">
        <v>11.3</v>
      </c>
      <c r="Q5" s="2">
        <v>1</v>
      </c>
      <c r="R5" s="2" t="s">
        <v>29</v>
      </c>
      <c r="S5" s="2">
        <v>11.74</v>
      </c>
      <c r="T5" s="2">
        <v>1</v>
      </c>
      <c r="U5" s="2">
        <f t="shared" si="0"/>
        <v>0</v>
      </c>
      <c r="V5" s="6">
        <f t="shared" si="1"/>
        <v>12.103333333333333</v>
      </c>
      <c r="W5" s="2">
        <f t="shared" si="2"/>
        <v>0</v>
      </c>
      <c r="X5" s="2">
        <f t="shared" si="3"/>
        <v>0.75</v>
      </c>
      <c r="Y5" s="2" t="s">
        <v>30</v>
      </c>
      <c r="Z5" s="2" t="s">
        <v>47</v>
      </c>
      <c r="AA5" s="2"/>
      <c r="AB5" s="2"/>
      <c r="AC5" s="2"/>
      <c r="AD5" s="2"/>
      <c r="AE5" s="2"/>
    </row>
    <row r="6" spans="1:35" s="1" customFormat="1" ht="29.1" customHeight="1">
      <c r="A6" s="2">
        <v>3</v>
      </c>
      <c r="B6" s="9">
        <v>11054009</v>
      </c>
      <c r="C6" s="2" t="s">
        <v>67</v>
      </c>
      <c r="D6" s="2" t="s">
        <v>68</v>
      </c>
      <c r="E6" s="2" t="s">
        <v>69</v>
      </c>
      <c r="F6" s="2">
        <v>2013</v>
      </c>
      <c r="G6" s="2" t="s">
        <v>32</v>
      </c>
      <c r="H6" s="2">
        <v>0</v>
      </c>
      <c r="I6" s="2">
        <v>255</v>
      </c>
      <c r="J6" s="2">
        <v>2016</v>
      </c>
      <c r="K6" s="2" t="s">
        <v>26</v>
      </c>
      <c r="L6" s="2">
        <v>13.08</v>
      </c>
      <c r="M6" s="2">
        <v>1</v>
      </c>
      <c r="N6" s="2" t="s">
        <v>27</v>
      </c>
      <c r="O6" s="2">
        <v>2</v>
      </c>
      <c r="P6" s="2">
        <v>11.1</v>
      </c>
      <c r="Q6" s="2">
        <v>1</v>
      </c>
      <c r="R6" s="2" t="s">
        <v>29</v>
      </c>
      <c r="S6" s="2">
        <v>12.02</v>
      </c>
      <c r="T6" s="2">
        <v>1</v>
      </c>
      <c r="U6" s="2">
        <f t="shared" si="0"/>
        <v>0</v>
      </c>
      <c r="V6" s="6">
        <f t="shared" si="1"/>
        <v>12.066666666666668</v>
      </c>
      <c r="W6" s="2">
        <f t="shared" si="2"/>
        <v>0</v>
      </c>
      <c r="X6" s="2">
        <f t="shared" si="3"/>
        <v>0.75</v>
      </c>
      <c r="Y6" s="2" t="s">
        <v>30</v>
      </c>
      <c r="Z6" s="2"/>
      <c r="AA6" s="2"/>
      <c r="AB6" s="2"/>
      <c r="AC6" s="2"/>
      <c r="AD6" s="2"/>
      <c r="AE6" s="2"/>
    </row>
    <row r="7" spans="1:35" s="1" customFormat="1" ht="29.1" customHeight="1">
      <c r="A7" s="2">
        <v>4</v>
      </c>
      <c r="B7" s="9">
        <v>14241336</v>
      </c>
      <c r="C7" s="2" t="s">
        <v>105</v>
      </c>
      <c r="D7" s="2" t="s">
        <v>106</v>
      </c>
      <c r="E7" s="2" t="s">
        <v>107</v>
      </c>
      <c r="F7" s="2">
        <v>2013</v>
      </c>
      <c r="G7" s="2" t="s">
        <v>32</v>
      </c>
      <c r="H7" s="2">
        <v>0</v>
      </c>
      <c r="I7" s="2">
        <v>0</v>
      </c>
      <c r="J7" s="2">
        <v>2016</v>
      </c>
      <c r="K7" s="2" t="s">
        <v>26</v>
      </c>
      <c r="L7" s="2">
        <v>12.25</v>
      </c>
      <c r="M7" s="2">
        <v>1</v>
      </c>
      <c r="N7" s="2" t="s">
        <v>27</v>
      </c>
      <c r="O7" s="2">
        <v>2</v>
      </c>
      <c r="P7" s="2">
        <v>11.47</v>
      </c>
      <c r="Q7" s="2">
        <v>1</v>
      </c>
      <c r="R7" s="2" t="s">
        <v>29</v>
      </c>
      <c r="S7" s="2">
        <v>10.85</v>
      </c>
      <c r="T7" s="2">
        <v>1</v>
      </c>
      <c r="U7" s="2">
        <f t="shared" si="0"/>
        <v>0</v>
      </c>
      <c r="V7" s="6">
        <f t="shared" si="1"/>
        <v>11.523333333333333</v>
      </c>
      <c r="W7" s="2">
        <f t="shared" si="2"/>
        <v>0</v>
      </c>
      <c r="X7" s="2">
        <f t="shared" si="3"/>
        <v>0.75</v>
      </c>
      <c r="Y7" s="2" t="s">
        <v>30</v>
      </c>
      <c r="Z7" s="2" t="s">
        <v>42</v>
      </c>
      <c r="AA7" s="2"/>
      <c r="AB7" s="2"/>
      <c r="AC7" s="2"/>
      <c r="AD7" s="2"/>
      <c r="AE7" s="2"/>
    </row>
    <row r="8" spans="1:35" s="1" customFormat="1" ht="29.1" customHeight="1">
      <c r="A8" s="2">
        <v>5</v>
      </c>
      <c r="B8" s="9">
        <v>11002720</v>
      </c>
      <c r="C8" s="2" t="s">
        <v>54</v>
      </c>
      <c r="D8" s="2" t="s">
        <v>55</v>
      </c>
      <c r="E8" s="2" t="s">
        <v>36</v>
      </c>
      <c r="F8" s="2">
        <v>2012</v>
      </c>
      <c r="G8" s="2" t="s">
        <v>32</v>
      </c>
      <c r="H8" s="2">
        <v>1</v>
      </c>
      <c r="I8" s="2">
        <v>0</v>
      </c>
      <c r="J8" s="2">
        <v>2016</v>
      </c>
      <c r="K8" s="2" t="s">
        <v>26</v>
      </c>
      <c r="L8" s="2">
        <v>12.66</v>
      </c>
      <c r="M8" s="2">
        <v>1</v>
      </c>
      <c r="N8" s="2" t="s">
        <v>27</v>
      </c>
      <c r="O8" s="2">
        <v>2</v>
      </c>
      <c r="P8" s="2">
        <v>11.78</v>
      </c>
      <c r="Q8" s="2">
        <v>1</v>
      </c>
      <c r="R8" s="2" t="s">
        <v>29</v>
      </c>
      <c r="S8" s="2">
        <v>11.45</v>
      </c>
      <c r="T8" s="2">
        <v>1</v>
      </c>
      <c r="U8" s="2">
        <f t="shared" si="0"/>
        <v>1</v>
      </c>
      <c r="V8" s="6">
        <f t="shared" si="1"/>
        <v>11.963333333333333</v>
      </c>
      <c r="W8" s="2">
        <f t="shared" si="2"/>
        <v>0.5</v>
      </c>
      <c r="X8" s="2">
        <f t="shared" si="3"/>
        <v>0.75</v>
      </c>
      <c r="Y8" s="2" t="s">
        <v>30</v>
      </c>
      <c r="Z8" s="2" t="s">
        <v>35</v>
      </c>
      <c r="AA8" s="2"/>
      <c r="AB8" s="2"/>
      <c r="AC8" s="2"/>
      <c r="AD8" s="2"/>
      <c r="AE8" s="2"/>
    </row>
    <row r="9" spans="1:35" s="1" customFormat="1" ht="29.1" customHeight="1">
      <c r="A9" s="2">
        <v>6</v>
      </c>
      <c r="B9" s="9">
        <v>11046375</v>
      </c>
      <c r="C9" s="2" t="s">
        <v>22</v>
      </c>
      <c r="D9" s="2" t="s">
        <v>23</v>
      </c>
      <c r="E9" s="2" t="s">
        <v>24</v>
      </c>
      <c r="F9" s="2">
        <v>2013</v>
      </c>
      <c r="G9" s="2" t="s">
        <v>25</v>
      </c>
      <c r="H9" s="2">
        <v>0</v>
      </c>
      <c r="I9" s="2">
        <v>0</v>
      </c>
      <c r="J9" s="2">
        <v>2016</v>
      </c>
      <c r="K9" s="2" t="s">
        <v>26</v>
      </c>
      <c r="L9" s="2">
        <v>13.23</v>
      </c>
      <c r="M9" s="2">
        <v>1</v>
      </c>
      <c r="N9" s="2" t="s">
        <v>27</v>
      </c>
      <c r="O9" s="2">
        <v>2</v>
      </c>
      <c r="P9" s="2">
        <v>10.79</v>
      </c>
      <c r="Q9" s="2">
        <v>1</v>
      </c>
      <c r="R9" s="2" t="s">
        <v>29</v>
      </c>
      <c r="S9" s="2">
        <v>10.01</v>
      </c>
      <c r="T9" s="2">
        <v>1</v>
      </c>
      <c r="U9" s="2">
        <f t="shared" si="0"/>
        <v>0</v>
      </c>
      <c r="V9" s="6">
        <f t="shared" si="1"/>
        <v>11.343333333333334</v>
      </c>
      <c r="W9" s="2">
        <f t="shared" si="2"/>
        <v>0</v>
      </c>
      <c r="X9" s="2">
        <f t="shared" si="3"/>
        <v>0.75</v>
      </c>
      <c r="Y9" s="2" t="s">
        <v>30</v>
      </c>
      <c r="Z9" s="2" t="s">
        <v>31</v>
      </c>
      <c r="AA9" s="2"/>
      <c r="AB9" s="2"/>
      <c r="AC9" s="2"/>
      <c r="AD9" s="2"/>
      <c r="AE9" s="2"/>
    </row>
    <row r="10" spans="1:35" s="1" customFormat="1" ht="29.1" customHeight="1">
      <c r="A10" s="2">
        <v>7</v>
      </c>
      <c r="B10" s="11" t="s">
        <v>123</v>
      </c>
      <c r="C10" s="2" t="s">
        <v>44</v>
      </c>
      <c r="D10" s="2" t="s">
        <v>45</v>
      </c>
      <c r="E10" s="2" t="s">
        <v>46</v>
      </c>
      <c r="F10" s="2">
        <v>2013</v>
      </c>
      <c r="G10" s="2" t="s">
        <v>25</v>
      </c>
      <c r="H10" s="2">
        <v>0</v>
      </c>
      <c r="I10" s="2">
        <v>0</v>
      </c>
      <c r="J10" s="2">
        <v>2016</v>
      </c>
      <c r="K10" s="2" t="s">
        <v>26</v>
      </c>
      <c r="L10" s="2">
        <v>12.8</v>
      </c>
      <c r="M10" s="2">
        <v>1</v>
      </c>
      <c r="N10" s="2" t="s">
        <v>27</v>
      </c>
      <c r="O10" s="2">
        <v>2</v>
      </c>
      <c r="P10" s="2">
        <v>10.15</v>
      </c>
      <c r="Q10" s="2">
        <v>1</v>
      </c>
      <c r="R10" s="2" t="s">
        <v>29</v>
      </c>
      <c r="S10" s="2">
        <v>10.9</v>
      </c>
      <c r="T10" s="2">
        <v>1</v>
      </c>
      <c r="U10" s="2">
        <f t="shared" si="0"/>
        <v>0</v>
      </c>
      <c r="V10" s="6">
        <f t="shared" si="1"/>
        <v>11.283333333333333</v>
      </c>
      <c r="W10" s="2">
        <f t="shared" si="2"/>
        <v>0</v>
      </c>
      <c r="X10" s="2">
        <f t="shared" si="3"/>
        <v>0.75</v>
      </c>
      <c r="Y10" s="2" t="s">
        <v>30</v>
      </c>
      <c r="Z10" s="2" t="s">
        <v>35</v>
      </c>
      <c r="AA10" s="2"/>
      <c r="AB10" s="2"/>
      <c r="AC10" s="2"/>
      <c r="AD10" s="2"/>
      <c r="AE10" s="2"/>
    </row>
    <row r="11" spans="1:35" s="1" customFormat="1" ht="29.1" customHeight="1">
      <c r="A11" s="2">
        <v>8</v>
      </c>
      <c r="B11" s="9">
        <v>13416996</v>
      </c>
      <c r="C11" s="2" t="s">
        <v>108</v>
      </c>
      <c r="D11" s="2" t="s">
        <v>53</v>
      </c>
      <c r="E11" s="2" t="s">
        <v>109</v>
      </c>
      <c r="F11" s="2">
        <v>2010</v>
      </c>
      <c r="G11" s="2" t="s">
        <v>32</v>
      </c>
      <c r="H11" s="2">
        <v>0</v>
      </c>
      <c r="I11" s="2">
        <v>0</v>
      </c>
      <c r="J11" s="2">
        <v>2016</v>
      </c>
      <c r="K11" s="2" t="s">
        <v>26</v>
      </c>
      <c r="L11" s="2">
        <v>14.03</v>
      </c>
      <c r="M11" s="2">
        <v>1</v>
      </c>
      <c r="N11" s="2" t="s">
        <v>27</v>
      </c>
      <c r="O11" s="2">
        <v>2</v>
      </c>
      <c r="P11" s="2">
        <v>12.04</v>
      </c>
      <c r="Q11" s="2">
        <v>1</v>
      </c>
      <c r="R11" s="2" t="s">
        <v>29</v>
      </c>
      <c r="S11" s="2">
        <v>12.2</v>
      </c>
      <c r="T11" s="2">
        <v>1</v>
      </c>
      <c r="U11" s="2">
        <f t="shared" si="0"/>
        <v>3</v>
      </c>
      <c r="V11" s="6">
        <f t="shared" si="1"/>
        <v>12.756666666666666</v>
      </c>
      <c r="W11" s="2">
        <f t="shared" si="2"/>
        <v>1.5</v>
      </c>
      <c r="X11" s="2">
        <f t="shared" si="3"/>
        <v>0.75</v>
      </c>
      <c r="Y11" s="2" t="s">
        <v>30</v>
      </c>
      <c r="Z11" s="2" t="s">
        <v>42</v>
      </c>
      <c r="AA11" s="2"/>
      <c r="AB11" s="2"/>
      <c r="AC11" s="2"/>
      <c r="AD11" s="2"/>
      <c r="AE11" s="2"/>
    </row>
    <row r="12" spans="1:35" s="1" customFormat="1" ht="29.1" customHeight="1">
      <c r="A12" s="2">
        <v>9</v>
      </c>
      <c r="B12" s="9">
        <v>11050517</v>
      </c>
      <c r="C12" s="2" t="s">
        <v>102</v>
      </c>
      <c r="D12" s="2" t="s">
        <v>103</v>
      </c>
      <c r="E12" s="2" t="s">
        <v>104</v>
      </c>
      <c r="F12" s="2">
        <v>2013</v>
      </c>
      <c r="G12" s="2" t="s">
        <v>58</v>
      </c>
      <c r="H12" s="2">
        <v>0</v>
      </c>
      <c r="I12" s="2">
        <v>0</v>
      </c>
      <c r="J12" s="2">
        <v>2016</v>
      </c>
      <c r="K12" s="2" t="s">
        <v>26</v>
      </c>
      <c r="L12" s="2">
        <v>10.68</v>
      </c>
      <c r="M12" s="2">
        <v>1</v>
      </c>
      <c r="N12" s="2" t="s">
        <v>27</v>
      </c>
      <c r="O12" s="2">
        <v>2</v>
      </c>
      <c r="P12" s="2">
        <v>9.94</v>
      </c>
      <c r="Q12" s="2">
        <v>1</v>
      </c>
      <c r="R12" s="2" t="s">
        <v>29</v>
      </c>
      <c r="S12" s="2">
        <v>13.12</v>
      </c>
      <c r="T12" s="2">
        <v>1</v>
      </c>
      <c r="U12" s="2">
        <f t="shared" si="0"/>
        <v>0</v>
      </c>
      <c r="V12" s="6">
        <f t="shared" si="1"/>
        <v>11.246666666666664</v>
      </c>
      <c r="W12" s="2">
        <f t="shared" si="2"/>
        <v>0</v>
      </c>
      <c r="X12" s="2">
        <f t="shared" si="3"/>
        <v>0.75</v>
      </c>
      <c r="Y12" s="2" t="s">
        <v>30</v>
      </c>
      <c r="Z12" s="2" t="s">
        <v>42</v>
      </c>
      <c r="AA12" s="2"/>
      <c r="AB12" s="2"/>
      <c r="AC12" s="2"/>
      <c r="AD12" s="2"/>
      <c r="AE12" s="2"/>
    </row>
    <row r="13" spans="1:35" s="1" customFormat="1" ht="29.1" customHeight="1">
      <c r="A13" s="2">
        <v>10</v>
      </c>
      <c r="B13" s="9">
        <v>11052338</v>
      </c>
      <c r="C13" s="2" t="s">
        <v>48</v>
      </c>
      <c r="D13" s="2" t="s">
        <v>49</v>
      </c>
      <c r="E13" s="2" t="s">
        <v>50</v>
      </c>
      <c r="F13" s="2">
        <v>2013</v>
      </c>
      <c r="G13" s="2" t="s">
        <v>25</v>
      </c>
      <c r="H13" s="2">
        <v>0</v>
      </c>
      <c r="I13" s="2">
        <v>0</v>
      </c>
      <c r="J13" s="2">
        <v>2016</v>
      </c>
      <c r="K13" s="2" t="s">
        <v>26</v>
      </c>
      <c r="L13" s="2">
        <v>11.6</v>
      </c>
      <c r="M13" s="2">
        <v>1</v>
      </c>
      <c r="N13" s="2" t="s">
        <v>27</v>
      </c>
      <c r="O13" s="2">
        <v>2</v>
      </c>
      <c r="P13" s="2">
        <v>10.36</v>
      </c>
      <c r="Q13" s="2">
        <v>1</v>
      </c>
      <c r="R13" s="2" t="s">
        <v>29</v>
      </c>
      <c r="S13" s="2">
        <v>11.58</v>
      </c>
      <c r="T13" s="2">
        <v>1</v>
      </c>
      <c r="U13" s="2">
        <f t="shared" si="0"/>
        <v>0</v>
      </c>
      <c r="V13" s="6">
        <f t="shared" si="1"/>
        <v>11.18</v>
      </c>
      <c r="W13" s="2">
        <f t="shared" si="2"/>
        <v>0</v>
      </c>
      <c r="X13" s="2">
        <f t="shared" si="3"/>
        <v>0.75</v>
      </c>
      <c r="Y13" s="2" t="s">
        <v>30</v>
      </c>
      <c r="Z13" s="2"/>
      <c r="AA13" s="2"/>
      <c r="AB13" s="2"/>
      <c r="AC13" s="2"/>
      <c r="AD13" s="2"/>
      <c r="AE13" s="2"/>
    </row>
    <row r="14" spans="1:35" s="1" customFormat="1" ht="29.1" customHeight="1">
      <c r="A14" s="2">
        <v>11</v>
      </c>
      <c r="B14" s="9">
        <v>11056201</v>
      </c>
      <c r="C14" s="2" t="s">
        <v>92</v>
      </c>
      <c r="D14" s="2" t="s">
        <v>70</v>
      </c>
      <c r="E14" s="2" t="s">
        <v>93</v>
      </c>
      <c r="F14" s="2">
        <v>2013</v>
      </c>
      <c r="G14" s="2" t="s">
        <v>25</v>
      </c>
      <c r="H14" s="2">
        <v>0</v>
      </c>
      <c r="I14" s="2">
        <v>0</v>
      </c>
      <c r="J14" s="2">
        <v>2016</v>
      </c>
      <c r="K14" s="2" t="s">
        <v>26</v>
      </c>
      <c r="L14" s="2">
        <v>12.07</v>
      </c>
      <c r="M14" s="2">
        <v>1</v>
      </c>
      <c r="N14" s="2" t="s">
        <v>27</v>
      </c>
      <c r="O14" s="2">
        <v>2</v>
      </c>
      <c r="P14" s="2">
        <v>10.85</v>
      </c>
      <c r="Q14" s="2">
        <v>1</v>
      </c>
      <c r="R14" s="2" t="s">
        <v>29</v>
      </c>
      <c r="S14" s="2">
        <v>10.6</v>
      </c>
      <c r="T14" s="2">
        <v>1</v>
      </c>
      <c r="U14" s="2">
        <f t="shared" si="0"/>
        <v>0</v>
      </c>
      <c r="V14" s="6">
        <f t="shared" si="1"/>
        <v>11.173333333333334</v>
      </c>
      <c r="W14" s="2">
        <f t="shared" si="2"/>
        <v>0</v>
      </c>
      <c r="X14" s="2">
        <f t="shared" si="3"/>
        <v>0.75</v>
      </c>
      <c r="Y14" s="2" t="s">
        <v>30</v>
      </c>
      <c r="Z14" s="2" t="s">
        <v>42</v>
      </c>
      <c r="AA14" s="2"/>
      <c r="AB14" s="2"/>
      <c r="AC14" s="2"/>
      <c r="AD14" s="2"/>
      <c r="AE14" s="2"/>
    </row>
    <row r="15" spans="1:35" s="1" customFormat="1" ht="29.1" customHeight="1">
      <c r="A15" s="2">
        <v>12</v>
      </c>
      <c r="B15" s="9">
        <v>11053781</v>
      </c>
      <c r="C15" s="2" t="s">
        <v>97</v>
      </c>
      <c r="D15" s="2" t="s">
        <v>78</v>
      </c>
      <c r="E15" s="2" t="s">
        <v>98</v>
      </c>
      <c r="F15" s="2">
        <v>2013</v>
      </c>
      <c r="G15" s="2" t="s">
        <v>25</v>
      </c>
      <c r="H15" s="2">
        <v>0</v>
      </c>
      <c r="I15" s="2">
        <v>0</v>
      </c>
      <c r="J15" s="2">
        <v>2016</v>
      </c>
      <c r="K15" s="2" t="s">
        <v>26</v>
      </c>
      <c r="L15" s="2">
        <v>12.13</v>
      </c>
      <c r="M15" s="2">
        <v>1</v>
      </c>
      <c r="N15" s="2" t="s">
        <v>27</v>
      </c>
      <c r="O15" s="2">
        <v>2</v>
      </c>
      <c r="P15" s="2">
        <v>11.18</v>
      </c>
      <c r="Q15" s="2">
        <v>1</v>
      </c>
      <c r="R15" s="2" t="s">
        <v>29</v>
      </c>
      <c r="S15" s="2">
        <v>10.77</v>
      </c>
      <c r="T15" s="2">
        <v>0</v>
      </c>
      <c r="U15" s="2">
        <f t="shared" si="0"/>
        <v>0</v>
      </c>
      <c r="V15" s="6">
        <f t="shared" si="1"/>
        <v>11.36</v>
      </c>
      <c r="W15" s="2">
        <f t="shared" si="2"/>
        <v>0</v>
      </c>
      <c r="X15" s="2">
        <f t="shared" si="3"/>
        <v>0.5</v>
      </c>
      <c r="Y15" s="2" t="s">
        <v>30</v>
      </c>
      <c r="Z15" s="2" t="s">
        <v>31</v>
      </c>
      <c r="AA15" s="2"/>
      <c r="AB15" s="2"/>
      <c r="AC15" s="2"/>
      <c r="AD15" s="2"/>
      <c r="AE15" s="2"/>
    </row>
    <row r="16" spans="1:35" s="1" customFormat="1" ht="29.1" customHeight="1">
      <c r="A16" s="2">
        <v>13</v>
      </c>
      <c r="B16" s="11" t="s">
        <v>124</v>
      </c>
      <c r="C16" s="2" t="s">
        <v>75</v>
      </c>
      <c r="D16" s="2" t="s">
        <v>65</v>
      </c>
      <c r="E16" s="2" t="s">
        <v>76</v>
      </c>
      <c r="F16" s="2">
        <v>2008</v>
      </c>
      <c r="G16" s="2" t="s">
        <v>32</v>
      </c>
      <c r="H16" s="2">
        <v>0</v>
      </c>
      <c r="I16" s="2">
        <v>0</v>
      </c>
      <c r="J16" s="2">
        <v>2016</v>
      </c>
      <c r="K16" s="2" t="s">
        <v>26</v>
      </c>
      <c r="L16" s="2">
        <v>14.37</v>
      </c>
      <c r="M16" s="2">
        <v>1</v>
      </c>
      <c r="N16" s="2" t="s">
        <v>27</v>
      </c>
      <c r="O16" s="2">
        <v>2</v>
      </c>
      <c r="P16" s="2">
        <v>10.97</v>
      </c>
      <c r="Q16" s="2">
        <v>1</v>
      </c>
      <c r="R16" s="2" t="s">
        <v>29</v>
      </c>
      <c r="S16" s="2">
        <v>12.72</v>
      </c>
      <c r="T16" s="2">
        <v>1</v>
      </c>
      <c r="U16" s="2">
        <f t="shared" si="0"/>
        <v>5</v>
      </c>
      <c r="V16" s="6">
        <f t="shared" si="1"/>
        <v>12.686666666666667</v>
      </c>
      <c r="W16" s="2">
        <f t="shared" si="2"/>
        <v>2.5</v>
      </c>
      <c r="X16" s="2">
        <f t="shared" si="3"/>
        <v>0.75</v>
      </c>
      <c r="Y16" s="2" t="s">
        <v>30</v>
      </c>
      <c r="Z16" s="2" t="s">
        <v>47</v>
      </c>
      <c r="AA16" s="2"/>
      <c r="AB16" s="2"/>
      <c r="AC16" s="2"/>
      <c r="AD16" s="2"/>
      <c r="AE16" s="2"/>
    </row>
    <row r="17" spans="1:34" s="1" customFormat="1" ht="29.1" customHeight="1">
      <c r="A17" s="2">
        <v>14</v>
      </c>
      <c r="B17" s="9">
        <v>12636995</v>
      </c>
      <c r="C17" s="2" t="s">
        <v>94</v>
      </c>
      <c r="D17" s="2" t="s">
        <v>95</v>
      </c>
      <c r="E17" s="2" t="s">
        <v>96</v>
      </c>
      <c r="F17" s="2">
        <v>2013</v>
      </c>
      <c r="G17" s="2" t="s">
        <v>58</v>
      </c>
      <c r="H17" s="2">
        <v>0</v>
      </c>
      <c r="I17" s="2">
        <v>0</v>
      </c>
      <c r="J17" s="2">
        <v>2016</v>
      </c>
      <c r="K17" s="2" t="s">
        <v>37</v>
      </c>
      <c r="L17" s="2">
        <v>15.44</v>
      </c>
      <c r="M17" s="2">
        <v>1</v>
      </c>
      <c r="N17" s="2" t="s">
        <v>27</v>
      </c>
      <c r="O17" s="2">
        <v>2</v>
      </c>
      <c r="P17" s="2">
        <v>13.94</v>
      </c>
      <c r="Q17" s="2">
        <v>1</v>
      </c>
      <c r="R17" s="2" t="s">
        <v>29</v>
      </c>
      <c r="S17" s="2">
        <v>14.25</v>
      </c>
      <c r="T17" s="2">
        <v>1</v>
      </c>
      <c r="U17" s="2">
        <f t="shared" si="0"/>
        <v>0</v>
      </c>
      <c r="V17" s="6">
        <f t="shared" si="1"/>
        <v>14.543333333333331</v>
      </c>
      <c r="W17" s="2">
        <f t="shared" si="2"/>
        <v>0</v>
      </c>
      <c r="X17" s="2">
        <f t="shared" si="3"/>
        <v>0.75</v>
      </c>
      <c r="Y17" s="2" t="s">
        <v>30</v>
      </c>
      <c r="Z17" s="2" t="s">
        <v>42</v>
      </c>
      <c r="AA17" s="2"/>
      <c r="AB17" s="2"/>
      <c r="AC17" s="2"/>
      <c r="AD17" s="2"/>
      <c r="AE17" s="2"/>
    </row>
    <row r="18" spans="1:34" s="1" customFormat="1" ht="29.1" customHeight="1">
      <c r="A18" s="2">
        <v>15</v>
      </c>
      <c r="B18" s="11" t="s">
        <v>125</v>
      </c>
      <c r="C18" s="2" t="s">
        <v>77</v>
      </c>
      <c r="D18" s="2" t="s">
        <v>78</v>
      </c>
      <c r="E18" s="2" t="s">
        <v>79</v>
      </c>
      <c r="F18" s="2">
        <v>2013</v>
      </c>
      <c r="G18" s="2" t="s">
        <v>25</v>
      </c>
      <c r="H18" s="2">
        <v>0</v>
      </c>
      <c r="I18" s="2">
        <v>0</v>
      </c>
      <c r="J18" s="2">
        <v>2016</v>
      </c>
      <c r="K18" s="2" t="s">
        <v>26</v>
      </c>
      <c r="L18" s="2">
        <v>14.31</v>
      </c>
      <c r="M18" s="2">
        <v>1</v>
      </c>
      <c r="N18" s="2" t="s">
        <v>27</v>
      </c>
      <c r="O18" s="2">
        <v>2</v>
      </c>
      <c r="P18" s="2">
        <v>12.72</v>
      </c>
      <c r="Q18" s="2">
        <v>1</v>
      </c>
      <c r="R18" s="2" t="s">
        <v>29</v>
      </c>
      <c r="S18" s="2">
        <v>12.8</v>
      </c>
      <c r="T18" s="2">
        <v>1</v>
      </c>
      <c r="U18" s="2">
        <f t="shared" si="0"/>
        <v>0</v>
      </c>
      <c r="V18" s="6">
        <f t="shared" si="1"/>
        <v>13.276666666666666</v>
      </c>
      <c r="W18" s="2">
        <f t="shared" si="2"/>
        <v>0</v>
      </c>
      <c r="X18" s="2">
        <f t="shared" si="3"/>
        <v>0.75</v>
      </c>
      <c r="Y18" s="2" t="s">
        <v>30</v>
      </c>
      <c r="Z18" s="2" t="s">
        <v>42</v>
      </c>
      <c r="AA18" s="2"/>
      <c r="AB18" s="2"/>
      <c r="AC18" s="2"/>
      <c r="AD18" s="2"/>
      <c r="AE18" s="2"/>
    </row>
    <row r="19" spans="1:34" s="1" customFormat="1" ht="29.1" customHeight="1">
      <c r="A19" s="2">
        <v>16</v>
      </c>
      <c r="B19" s="11" t="s">
        <v>126</v>
      </c>
      <c r="C19" s="2" t="s">
        <v>99</v>
      </c>
      <c r="D19" s="2" t="s">
        <v>100</v>
      </c>
      <c r="E19" s="2" t="s">
        <v>101</v>
      </c>
      <c r="F19" s="2">
        <v>2006</v>
      </c>
      <c r="G19" s="2" t="s">
        <v>32</v>
      </c>
      <c r="H19" s="2">
        <v>0</v>
      </c>
      <c r="I19" s="2" t="s">
        <v>34</v>
      </c>
      <c r="J19" s="2"/>
      <c r="K19" s="2" t="s">
        <v>56</v>
      </c>
      <c r="L19" s="2">
        <v>10.92</v>
      </c>
      <c r="M19" s="2">
        <v>1</v>
      </c>
      <c r="N19" s="2" t="s">
        <v>60</v>
      </c>
      <c r="O19" s="2">
        <v>2</v>
      </c>
      <c r="P19" s="2">
        <v>10.93</v>
      </c>
      <c r="Q19" s="2">
        <v>1</v>
      </c>
      <c r="R19" s="2" t="s">
        <v>51</v>
      </c>
      <c r="S19" s="2">
        <v>11.26</v>
      </c>
      <c r="T19" s="2" t="s">
        <v>28</v>
      </c>
      <c r="U19" s="2">
        <v>1</v>
      </c>
      <c r="V19" s="2" t="s">
        <v>52</v>
      </c>
      <c r="W19" s="2">
        <v>4</v>
      </c>
      <c r="X19" s="2">
        <v>11.82</v>
      </c>
      <c r="Y19" s="2" t="e">
        <f>SUM(#REF!-F19)-4</f>
        <v>#REF!</v>
      </c>
      <c r="Z19" s="6">
        <f>SUM(L19+P19+S19+X19)/4</f>
        <v>11.2325</v>
      </c>
      <c r="AA19" s="6" t="e">
        <f>SUM(M19+Q19+U19+#REF!)*0.25</f>
        <v>#REF!</v>
      </c>
      <c r="AB19" s="6" t="e">
        <f>SUM(Y19)*0.5</f>
        <v>#REF!</v>
      </c>
      <c r="AC19" s="5" t="e">
        <f>SUM(Z19+AA19-AB19)</f>
        <v>#REF!</v>
      </c>
      <c r="AD19" s="2" t="s">
        <v>30</v>
      </c>
      <c r="AE19" s="2" t="s">
        <v>35</v>
      </c>
      <c r="AF19" s="7"/>
      <c r="AG19" s="7"/>
      <c r="AH19" s="7"/>
    </row>
    <row r="20" spans="1:34" s="1" customFormat="1" ht="29.1" customHeight="1">
      <c r="A20" s="2">
        <v>17</v>
      </c>
      <c r="B20" s="11" t="s">
        <v>127</v>
      </c>
      <c r="C20" s="2" t="s">
        <v>61</v>
      </c>
      <c r="D20" s="2" t="s">
        <v>62</v>
      </c>
      <c r="E20" s="2" t="s">
        <v>63</v>
      </c>
      <c r="F20" s="2">
        <v>2002</v>
      </c>
      <c r="G20" s="2" t="s">
        <v>32</v>
      </c>
      <c r="H20" s="2">
        <v>0</v>
      </c>
      <c r="I20" s="2" t="s">
        <v>43</v>
      </c>
      <c r="J20" s="2" t="s">
        <v>64</v>
      </c>
      <c r="K20" s="2" t="s">
        <v>57</v>
      </c>
      <c r="L20" s="2">
        <v>11.52</v>
      </c>
      <c r="M20" s="2">
        <v>1</v>
      </c>
      <c r="N20" s="2" t="s">
        <v>40</v>
      </c>
      <c r="O20" s="2">
        <v>2</v>
      </c>
      <c r="P20" s="2">
        <v>10.49</v>
      </c>
      <c r="Q20" s="2">
        <v>1</v>
      </c>
      <c r="R20" s="2" t="s">
        <v>41</v>
      </c>
      <c r="S20" s="2">
        <v>10.25</v>
      </c>
      <c r="T20" s="2" t="s">
        <v>28</v>
      </c>
      <c r="U20" s="2">
        <v>1</v>
      </c>
      <c r="V20" s="2" t="s">
        <v>59</v>
      </c>
      <c r="W20" s="2">
        <v>4</v>
      </c>
      <c r="X20" s="2">
        <v>10.53</v>
      </c>
      <c r="Y20" s="2" t="e">
        <f>SUM(#REF!-F20)-4</f>
        <v>#REF!</v>
      </c>
      <c r="Z20" s="6">
        <f>SUM(L20+P20+S20+X20)/4</f>
        <v>10.6975</v>
      </c>
      <c r="AA20" s="6" t="e">
        <f>SUM(M20+Q20+U20+#REF!)*0.25</f>
        <v>#REF!</v>
      </c>
      <c r="AB20" s="6" t="e">
        <f>SUM(Y20)*0.5</f>
        <v>#REF!</v>
      </c>
      <c r="AC20" s="5" t="e">
        <f>SUM(Z20+AA20-AB20)</f>
        <v>#REF!</v>
      </c>
      <c r="AD20" s="2" t="s">
        <v>30</v>
      </c>
      <c r="AE20" s="2" t="s">
        <v>42</v>
      </c>
      <c r="AF20" s="7"/>
      <c r="AG20" s="7"/>
      <c r="AH20" s="7"/>
    </row>
    <row r="21" spans="1:34" s="1" customFormat="1" ht="29.1" customHeight="1">
      <c r="A21" s="2">
        <v>18</v>
      </c>
      <c r="B21" s="11" t="s">
        <v>128</v>
      </c>
      <c r="C21" s="2" t="s">
        <v>80</v>
      </c>
      <c r="D21" s="2" t="s">
        <v>81</v>
      </c>
      <c r="E21" s="2" t="s">
        <v>82</v>
      </c>
      <c r="F21" s="2">
        <v>2000</v>
      </c>
      <c r="G21" s="2" t="s">
        <v>32</v>
      </c>
      <c r="H21" s="2">
        <v>0</v>
      </c>
      <c r="I21" s="2" t="s">
        <v>66</v>
      </c>
      <c r="J21" s="2" t="s">
        <v>83</v>
      </c>
      <c r="K21" s="2" t="s">
        <v>38</v>
      </c>
      <c r="L21" s="2">
        <v>11.38</v>
      </c>
      <c r="M21" s="2">
        <v>0</v>
      </c>
      <c r="N21" s="2" t="s">
        <v>39</v>
      </c>
      <c r="O21" s="2">
        <v>2</v>
      </c>
      <c r="P21" s="2">
        <v>10.55</v>
      </c>
      <c r="Q21" s="2">
        <v>1</v>
      </c>
      <c r="R21" s="2" t="s">
        <v>57</v>
      </c>
      <c r="S21" s="2">
        <v>11.41</v>
      </c>
      <c r="T21" s="2" t="s">
        <v>28</v>
      </c>
      <c r="U21" s="2">
        <v>1</v>
      </c>
      <c r="V21" s="2" t="s">
        <v>40</v>
      </c>
      <c r="W21" s="2">
        <v>4</v>
      </c>
      <c r="X21" s="2">
        <v>10.59</v>
      </c>
      <c r="Y21" s="2" t="e">
        <f>SUM(#REF!-F21)-4</f>
        <v>#REF!</v>
      </c>
      <c r="Z21" s="6">
        <f>SUM(L21+P21+S21+X21)/4</f>
        <v>10.982500000000002</v>
      </c>
      <c r="AA21" s="6" t="e">
        <f>SUM(M21+Q21+U21+#REF!)*0.25</f>
        <v>#REF!</v>
      </c>
      <c r="AB21" s="6" t="e">
        <f>SUM(Y21)*0.5</f>
        <v>#REF!</v>
      </c>
      <c r="AC21" s="5" t="e">
        <f>SUM(Z21+AA21-AB21)</f>
        <v>#REF!</v>
      </c>
      <c r="AD21" s="2" t="s">
        <v>30</v>
      </c>
      <c r="AE21" s="2" t="s">
        <v>47</v>
      </c>
      <c r="AF21" s="7"/>
      <c r="AG21" s="7"/>
      <c r="AH21" s="7"/>
    </row>
    <row r="22" spans="1:34" s="1" customFormat="1" ht="29.1" customHeight="1">
      <c r="A22" s="2">
        <v>19</v>
      </c>
      <c r="B22" s="11" t="s">
        <v>129</v>
      </c>
      <c r="C22" s="2" t="s">
        <v>84</v>
      </c>
      <c r="D22" s="2" t="s">
        <v>85</v>
      </c>
      <c r="E22" s="2" t="s">
        <v>86</v>
      </c>
      <c r="F22" s="2">
        <v>1988</v>
      </c>
      <c r="G22" s="2" t="s">
        <v>25</v>
      </c>
      <c r="H22" s="2">
        <v>0</v>
      </c>
      <c r="I22" s="2" t="s">
        <v>33</v>
      </c>
      <c r="J22" s="2" t="s">
        <v>87</v>
      </c>
      <c r="K22" s="2" t="s">
        <v>88</v>
      </c>
      <c r="L22" s="2">
        <v>11.23</v>
      </c>
      <c r="M22" s="2">
        <v>1</v>
      </c>
      <c r="N22" s="2" t="s">
        <v>89</v>
      </c>
      <c r="O22" s="2">
        <v>2</v>
      </c>
      <c r="P22" s="2">
        <v>10.58</v>
      </c>
      <c r="Q22" s="2">
        <v>1</v>
      </c>
      <c r="R22" s="2" t="s">
        <v>90</v>
      </c>
      <c r="S22" s="2">
        <v>11.15</v>
      </c>
      <c r="T22" s="2" t="s">
        <v>28</v>
      </c>
      <c r="U22" s="2">
        <v>1</v>
      </c>
      <c r="V22" s="2" t="s">
        <v>91</v>
      </c>
      <c r="W22" s="2">
        <v>4</v>
      </c>
      <c r="X22" s="2">
        <v>10.25</v>
      </c>
      <c r="Y22" s="2" t="e">
        <f>SUM(#REF!-F22)-4</f>
        <v>#REF!</v>
      </c>
      <c r="Z22" s="6">
        <f>SUM(L22+P22+S22+X22)/4</f>
        <v>10.8025</v>
      </c>
      <c r="AA22" s="6" t="e">
        <f>SUM(M22+Q22+U22+#REF!)*0.25</f>
        <v>#REF!</v>
      </c>
      <c r="AB22" s="6" t="e">
        <f>SUM(Y22)*0.5</f>
        <v>#REF!</v>
      </c>
      <c r="AC22" s="5" t="e">
        <f>SUM(Z22+AA22-AB22)</f>
        <v>#REF!</v>
      </c>
      <c r="AD22" s="2" t="s">
        <v>30</v>
      </c>
      <c r="AE22" s="2" t="s">
        <v>35</v>
      </c>
      <c r="AF22" s="7"/>
      <c r="AG22" s="7"/>
      <c r="AH22" s="7"/>
    </row>
    <row r="23" spans="1:34" s="1" customFormat="1" ht="29.1" customHeight="1">
      <c r="A23" s="2">
        <v>20</v>
      </c>
      <c r="B23" s="11" t="s">
        <v>130</v>
      </c>
      <c r="C23" s="2" t="s">
        <v>110</v>
      </c>
      <c r="D23" s="2" t="s">
        <v>111</v>
      </c>
      <c r="E23" s="2" t="s">
        <v>112</v>
      </c>
      <c r="F23" s="2">
        <v>2003</v>
      </c>
      <c r="G23" s="2" t="s">
        <v>25</v>
      </c>
      <c r="H23" s="2">
        <v>255</v>
      </c>
      <c r="I23" s="2" t="s">
        <v>113</v>
      </c>
      <c r="J23" s="2" t="s">
        <v>114</v>
      </c>
      <c r="K23" s="2" t="s">
        <v>41</v>
      </c>
      <c r="L23" s="2">
        <v>10.83</v>
      </c>
      <c r="M23" s="2">
        <v>1</v>
      </c>
      <c r="N23" s="2" t="s">
        <v>59</v>
      </c>
      <c r="O23" s="2">
        <v>2</v>
      </c>
      <c r="P23" s="2">
        <v>10.01</v>
      </c>
      <c r="Q23" s="2">
        <v>0</v>
      </c>
      <c r="R23" s="2" t="s">
        <v>56</v>
      </c>
      <c r="S23" s="2">
        <v>10.94</v>
      </c>
      <c r="T23" s="2" t="s">
        <v>28</v>
      </c>
      <c r="U23" s="2">
        <v>1</v>
      </c>
      <c r="V23" s="2" t="s">
        <v>60</v>
      </c>
      <c r="W23" s="2">
        <v>4</v>
      </c>
      <c r="X23" s="2">
        <v>11</v>
      </c>
      <c r="Y23" s="2" t="e">
        <f>SUM(#REF!-F23)-4</f>
        <v>#REF!</v>
      </c>
      <c r="Z23" s="6">
        <f>SUM(L23+P23+S23+X23)/4</f>
        <v>10.695</v>
      </c>
      <c r="AA23" s="6" t="e">
        <f>SUM(M23+Q23+U23+#REF!)*0.25</f>
        <v>#REF!</v>
      </c>
      <c r="AB23" s="6" t="e">
        <f>SUM(Y23)*0.5</f>
        <v>#REF!</v>
      </c>
      <c r="AC23" s="5" t="e">
        <f>SUM(Z23+AA23-AB23)</f>
        <v>#REF!</v>
      </c>
      <c r="AD23" s="2" t="s">
        <v>30</v>
      </c>
      <c r="AE23" s="2" t="s">
        <v>42</v>
      </c>
      <c r="AF23" s="7"/>
      <c r="AG23" s="7"/>
      <c r="AH23" s="7"/>
    </row>
  </sheetData>
  <mergeCells count="2">
    <mergeCell ref="A1:AI1"/>
    <mergeCell ref="A2:AI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cp:lastPrinted>2016-08-19T15:39:07Z</cp:lastPrinted>
  <dcterms:created xsi:type="dcterms:W3CDTF">2016-08-02T10:10:54Z</dcterms:created>
  <dcterms:modified xsi:type="dcterms:W3CDTF">2016-09-21T15:53:39Z</dcterms:modified>
  <cp:category/>
</cp:coreProperties>
</file>