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6" r:id="rId1"/>
  </sheets>
  <calcPr calcId="124519"/>
</workbook>
</file>

<file path=xl/calcChain.xml><?xml version="1.0" encoding="utf-8"?>
<calcChain xmlns="http://schemas.openxmlformats.org/spreadsheetml/2006/main">
  <c r="AE31" i="6"/>
  <c r="AD31"/>
  <c r="AC31"/>
  <c r="AF31" s="1"/>
  <c r="AE30"/>
  <c r="AD30"/>
  <c r="AC30"/>
  <c r="AF30" s="1"/>
  <c r="AG30" s="1"/>
  <c r="AE29"/>
  <c r="AD29"/>
  <c r="AC29"/>
  <c r="AF29" s="1"/>
  <c r="AE28"/>
  <c r="AD28"/>
  <c r="AC28"/>
  <c r="AF28" s="1"/>
  <c r="AE27"/>
  <c r="AD27"/>
  <c r="AC27"/>
  <c r="AF27" s="1"/>
  <c r="AA26"/>
  <c r="Y26"/>
  <c r="X26"/>
  <c r="Z26" s="1"/>
  <c r="AA25"/>
  <c r="Y25"/>
  <c r="X25"/>
  <c r="Z25" s="1"/>
  <c r="AA24"/>
  <c r="Y24"/>
  <c r="X24"/>
  <c r="Z24" s="1"/>
  <c r="AA23"/>
  <c r="Z23"/>
  <c r="Y23"/>
  <c r="X23"/>
  <c r="AA22"/>
  <c r="Z22"/>
  <c r="Y22"/>
  <c r="X22"/>
  <c r="AA21"/>
  <c r="Y21"/>
  <c r="X21"/>
  <c r="Z21" s="1"/>
  <c r="AA20"/>
  <c r="Y20"/>
  <c r="X20"/>
  <c r="Z20" s="1"/>
  <c r="AA19"/>
  <c r="Y19"/>
  <c r="X19"/>
  <c r="Z19" s="1"/>
  <c r="AA18"/>
  <c r="Y18"/>
  <c r="X18"/>
  <c r="Z18" s="1"/>
  <c r="AA17"/>
  <c r="Y17"/>
  <c r="X17"/>
  <c r="Z17" s="1"/>
  <c r="AA16"/>
  <c r="Y16"/>
  <c r="X16"/>
  <c r="Z16" s="1"/>
  <c r="AA15"/>
  <c r="Y15"/>
  <c r="X15"/>
  <c r="Z15" s="1"/>
  <c r="AA14"/>
  <c r="Y14"/>
  <c r="X14"/>
  <c r="Z14" s="1"/>
  <c r="AA13"/>
  <c r="Y13"/>
  <c r="X13"/>
  <c r="Z13" s="1"/>
  <c r="AA12"/>
  <c r="Y12"/>
  <c r="X12"/>
  <c r="Z12" s="1"/>
  <c r="AA11"/>
  <c r="Y11"/>
  <c r="X11"/>
  <c r="Z11" s="1"/>
  <c r="AA10"/>
  <c r="Y10"/>
  <c r="X10"/>
  <c r="Z10" s="1"/>
  <c r="AA9"/>
  <c r="Y9"/>
  <c r="X9"/>
  <c r="Z9" s="1"/>
  <c r="AA8"/>
  <c r="Y8"/>
  <c r="X8"/>
  <c r="Z8" s="1"/>
  <c r="AA7"/>
  <c r="Y7"/>
  <c r="X7"/>
  <c r="Z7" s="1"/>
  <c r="AA6"/>
  <c r="Y6"/>
  <c r="X6"/>
  <c r="Z6" s="1"/>
  <c r="AA5"/>
  <c r="Y5"/>
  <c r="X5"/>
  <c r="Z5" s="1"/>
  <c r="AA4"/>
  <c r="Y4"/>
  <c r="X4"/>
  <c r="Z4" s="1"/>
  <c r="AA3"/>
  <c r="Y3"/>
  <c r="X3"/>
  <c r="Z3" s="1"/>
  <c r="AA2"/>
  <c r="Y2"/>
  <c r="X2"/>
  <c r="Z2" s="1"/>
  <c r="AB10" l="1"/>
  <c r="AB2"/>
  <c r="AB18"/>
  <c r="AB25"/>
  <c r="AG27"/>
  <c r="AB6"/>
  <c r="AB14"/>
  <c r="AB23"/>
  <c r="AB8"/>
  <c r="AB9"/>
  <c r="AB16"/>
  <c r="AB17"/>
  <c r="AG28"/>
  <c r="AB19"/>
  <c r="AB26"/>
  <c r="AG29"/>
  <c r="AB3"/>
  <c r="AB5"/>
  <c r="AB12"/>
  <c r="AB20"/>
  <c r="AB11"/>
  <c r="AB4"/>
  <c r="AB13"/>
  <c r="AB7"/>
  <c r="AB15"/>
  <c r="AB22"/>
  <c r="AG31"/>
  <c r="AB24"/>
  <c r="AB21"/>
</calcChain>
</file>

<file path=xl/sharedStrings.xml><?xml version="1.0" encoding="utf-8"?>
<sst xmlns="http://schemas.openxmlformats.org/spreadsheetml/2006/main" count="406" uniqueCount="189">
  <si>
    <t>Dossier N°</t>
  </si>
  <si>
    <t>Ordre</t>
  </si>
  <si>
    <t>N° C.I.N. ou du passeport</t>
  </si>
  <si>
    <t>Nom</t>
  </si>
  <si>
    <t>Prénom</t>
  </si>
  <si>
    <t>Date de naissance</t>
  </si>
  <si>
    <t>Année du Bac</t>
  </si>
  <si>
    <t>Mention du bac</t>
  </si>
  <si>
    <t>Nombre de redoublement à partir du bac</t>
  </si>
  <si>
    <t>Nombre de retrait d'inscription</t>
  </si>
  <si>
    <t>Etablissement du dernier diplôme</t>
  </si>
  <si>
    <t>Nature diplôme obtenu</t>
  </si>
  <si>
    <t xml:space="preserve">Année d´obtention du diplôme </t>
  </si>
  <si>
    <t>Année Univ. 1</t>
  </si>
  <si>
    <t>Moyenne 1</t>
  </si>
  <si>
    <t>Session 1</t>
  </si>
  <si>
    <t>Année Univ. 2</t>
  </si>
  <si>
    <t>Niveau 2</t>
  </si>
  <si>
    <t>Moyenne 2</t>
  </si>
  <si>
    <t>Session 2</t>
  </si>
  <si>
    <t>Année Univ. 3</t>
  </si>
  <si>
    <t>Moyenne 3</t>
  </si>
  <si>
    <t>Session 3</t>
  </si>
  <si>
    <t>Total des redoublements</t>
  </si>
  <si>
    <t>Choix 1</t>
  </si>
  <si>
    <t>Choix 2</t>
  </si>
  <si>
    <t xml:space="preserve"> 11/2016</t>
  </si>
  <si>
    <t>Meziou</t>
  </si>
  <si>
    <t>Yasmine</t>
  </si>
  <si>
    <t>1995-03-15</t>
  </si>
  <si>
    <t>Passable</t>
  </si>
  <si>
    <t>FLSH de Sfax</t>
  </si>
  <si>
    <t>LICENCE FONDAMENTALE</t>
  </si>
  <si>
    <t>2013-2014</t>
  </si>
  <si>
    <t>2014-2015</t>
  </si>
  <si>
    <t>PASSABLE</t>
  </si>
  <si>
    <t>2015-2016</t>
  </si>
  <si>
    <t>Mastère de recherche anglais : Linguistique</t>
  </si>
  <si>
    <t>Mastère professionnelle en Anglais de communication</t>
  </si>
  <si>
    <t>Assez bien</t>
  </si>
  <si>
    <t>FLAH Manouba</t>
  </si>
  <si>
    <t>FLSH Sousse</t>
  </si>
  <si>
    <t>Agrégation :anglais</t>
  </si>
  <si>
    <t>1993-09-09</t>
  </si>
  <si>
    <t>2012-2013</t>
  </si>
  <si>
    <t>MAITRISE</t>
  </si>
  <si>
    <t>2000-2001</t>
  </si>
  <si>
    <t>2001-2002</t>
  </si>
  <si>
    <t>2003-2004</t>
  </si>
  <si>
    <t>2004-2005</t>
  </si>
  <si>
    <t>Mastère de recherche anglais : littérature</t>
  </si>
  <si>
    <t>ISL Gabès</t>
  </si>
  <si>
    <t xml:space="preserve"> 71/2016</t>
  </si>
  <si>
    <t>Ben sadok</t>
  </si>
  <si>
    <t>Nesrine</t>
  </si>
  <si>
    <t>1993-09-20</t>
  </si>
  <si>
    <t>Mastère professionnelle Cross-media</t>
  </si>
  <si>
    <t xml:space="preserve"> 124/2016</t>
  </si>
  <si>
    <t>elleuch</t>
  </si>
  <si>
    <t>dalia</t>
  </si>
  <si>
    <t>1994-05-15</t>
  </si>
  <si>
    <t>2008-2009</t>
  </si>
  <si>
    <t>2009-2010</t>
  </si>
  <si>
    <t>Asma</t>
  </si>
  <si>
    <t xml:space="preserve"> 164/2016</t>
  </si>
  <si>
    <t>Bhar</t>
  </si>
  <si>
    <t>Sabrine</t>
  </si>
  <si>
    <t>1994-08-27</t>
  </si>
  <si>
    <t xml:space="preserve"> 234/2016</t>
  </si>
  <si>
    <t>Bouchlama</t>
  </si>
  <si>
    <t>Raafa</t>
  </si>
  <si>
    <t>2006-2007</t>
  </si>
  <si>
    <t>2002-2003</t>
  </si>
  <si>
    <t>Bien</t>
  </si>
  <si>
    <t>Fatma</t>
  </si>
  <si>
    <t>2005-2006</t>
  </si>
  <si>
    <t>2007-2008</t>
  </si>
  <si>
    <t xml:space="preserve"> 322/2016</t>
  </si>
  <si>
    <t>Amor</t>
  </si>
  <si>
    <t>Labiadh</t>
  </si>
  <si>
    <t>1982-10-05</t>
  </si>
  <si>
    <t>Professeurdelangue anglaise</t>
  </si>
  <si>
    <t>Rania</t>
  </si>
  <si>
    <t>ISL Tunis</t>
  </si>
  <si>
    <t xml:space="preserve"> 389/2016</t>
  </si>
  <si>
    <t>Safi</t>
  </si>
  <si>
    <t>Mariem</t>
  </si>
  <si>
    <t>1994-09-30</t>
  </si>
  <si>
    <t>Rim</t>
  </si>
  <si>
    <t>Malek</t>
  </si>
  <si>
    <t>Sirine</t>
  </si>
  <si>
    <t xml:space="preserve"> 465/2016</t>
  </si>
  <si>
    <t>Ben Mrad</t>
  </si>
  <si>
    <t>Maryam</t>
  </si>
  <si>
    <t>1994-08-02</t>
  </si>
  <si>
    <t xml:space="preserve"> 521/2016</t>
  </si>
  <si>
    <t>ben ali</t>
  </si>
  <si>
    <t>wiem</t>
  </si>
  <si>
    <t>2016-07-18</t>
  </si>
  <si>
    <t xml:space="preserve"> 540/2016</t>
  </si>
  <si>
    <t>Bellaaj</t>
  </si>
  <si>
    <t>1989-11-22</t>
  </si>
  <si>
    <t>mariem</t>
  </si>
  <si>
    <t xml:space="preserve"> 561/2016</t>
  </si>
  <si>
    <t>Mami</t>
  </si>
  <si>
    <t>Emna</t>
  </si>
  <si>
    <t>1994-06-16</t>
  </si>
  <si>
    <t>Institut Supérieur des Langues de Nabeul</t>
  </si>
  <si>
    <t xml:space="preserve"> 570/2016</t>
  </si>
  <si>
    <t>zaaraoui</t>
  </si>
  <si>
    <t>ramdhan</t>
  </si>
  <si>
    <t>1981-08-01</t>
  </si>
  <si>
    <t>employe</t>
  </si>
  <si>
    <t xml:space="preserve"> 644/2016</t>
  </si>
  <si>
    <t>zeydi</t>
  </si>
  <si>
    <t>1994-11-12</t>
  </si>
  <si>
    <t xml:space="preserve"> 667/2016</t>
  </si>
  <si>
    <t>DAHMANI</t>
  </si>
  <si>
    <t>NAJOUA</t>
  </si>
  <si>
    <t>1969-09-23</t>
  </si>
  <si>
    <t>Professeur d'anglais</t>
  </si>
  <si>
    <t>1989-1990</t>
  </si>
  <si>
    <t>1990-1991</t>
  </si>
  <si>
    <t>1991-1992</t>
  </si>
  <si>
    <t>1992-1993</t>
  </si>
  <si>
    <t xml:space="preserve"> 686/2016</t>
  </si>
  <si>
    <t>Touati</t>
  </si>
  <si>
    <t>Salah</t>
  </si>
  <si>
    <t>1994-11-23</t>
  </si>
  <si>
    <t>Institut Supérieur des études Appliqués en Humanité du Kef</t>
  </si>
  <si>
    <t xml:space="preserve"> 704/2016</t>
  </si>
  <si>
    <t>Chérif</t>
  </si>
  <si>
    <t>1994-06-12</t>
  </si>
  <si>
    <t xml:space="preserve"> 709/2016</t>
  </si>
  <si>
    <t>khlifi</t>
  </si>
  <si>
    <t>chayma</t>
  </si>
  <si>
    <t>1994-07-28</t>
  </si>
  <si>
    <t xml:space="preserve">iseah sbeitla </t>
  </si>
  <si>
    <t xml:space="preserve"> 851/2016</t>
  </si>
  <si>
    <t>Ladhar</t>
  </si>
  <si>
    <t>1994-05-04</t>
  </si>
  <si>
    <t xml:space="preserve"> 1014/2016</t>
  </si>
  <si>
    <t>Mednini</t>
  </si>
  <si>
    <t>radhouane</t>
  </si>
  <si>
    <t>1992-12-08</t>
  </si>
  <si>
    <t xml:space="preserve"> 1126/2016</t>
  </si>
  <si>
    <t>Ataoui</t>
  </si>
  <si>
    <t>Ichrak</t>
  </si>
  <si>
    <t>1987-07-12</t>
  </si>
  <si>
    <t xml:space="preserve"> 1218/2016</t>
  </si>
  <si>
    <t>Hedya</t>
  </si>
  <si>
    <t>Issawi</t>
  </si>
  <si>
    <t>1994-09-04</t>
  </si>
  <si>
    <t>1993-06-10</t>
  </si>
  <si>
    <t xml:space="preserve"> 1445/2016</t>
  </si>
  <si>
    <t>Chaieb</t>
  </si>
  <si>
    <t xml:space="preserve"> 1583/2016</t>
  </si>
  <si>
    <t xml:space="preserve">Sellami </t>
  </si>
  <si>
    <t xml:space="preserve">Amal </t>
  </si>
  <si>
    <t>1994-04-21</t>
  </si>
  <si>
    <t xml:space="preserve"> 1788/2016</t>
  </si>
  <si>
    <t>Hamdi</t>
  </si>
  <si>
    <t>Samiha</t>
  </si>
  <si>
    <t>1994-10-27</t>
  </si>
  <si>
    <t xml:space="preserve"> 1808/2016</t>
  </si>
  <si>
    <t>Hallem</t>
  </si>
  <si>
    <t>1991-05-30</t>
  </si>
  <si>
    <t xml:space="preserve"> 1819/2016</t>
  </si>
  <si>
    <t>jaballi</t>
  </si>
  <si>
    <t>boujemaa</t>
  </si>
  <si>
    <t>1981-01-27</t>
  </si>
  <si>
    <t>ISEHG</t>
  </si>
  <si>
    <t>serveillant</t>
  </si>
  <si>
    <t xml:space="preserve"> 1842/2016</t>
  </si>
  <si>
    <t>MAATAR</t>
  </si>
  <si>
    <t>Marah</t>
  </si>
  <si>
    <t>1995-01-08</t>
  </si>
  <si>
    <t xml:space="preserve"> 1917/2016</t>
  </si>
  <si>
    <t>Achich</t>
  </si>
  <si>
    <t>1994-08-14</t>
  </si>
  <si>
    <t xml:space="preserve"> 2226/2016</t>
  </si>
  <si>
    <t>turki</t>
  </si>
  <si>
    <t xml:space="preserve"> 2615/2016</t>
  </si>
  <si>
    <t>Ben Mahmoud</t>
  </si>
  <si>
    <t>1994-05-16</t>
  </si>
  <si>
    <t>Moyen gen</t>
  </si>
  <si>
    <t>Malus</t>
  </si>
  <si>
    <t>Bonus</t>
  </si>
  <si>
    <t>Score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</si>
</sst>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6DF8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2" fillId="0" borderId="0" xfId="0" applyNumberFormat="1" applyFont="1"/>
    <xf numFmtId="0" fontId="0" fillId="2" borderId="0" xfId="0" applyFill="1"/>
    <xf numFmtId="0" fontId="0" fillId="3" borderId="1" xfId="0" applyFill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2" fontId="2" fillId="3" borderId="1" xfId="0" applyNumberFormat="1" applyFont="1" applyFill="1" applyBorder="1"/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/>
  <colors>
    <mruColors>
      <color rgb="FFB6D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topLeftCell="C10" workbookViewId="0">
      <selection activeCell="L27" sqref="L27:L31"/>
    </sheetView>
  </sheetViews>
  <sheetFormatPr baseColWidth="10" defaultRowHeight="15"/>
  <cols>
    <col min="6" max="10" width="0" hidden="1" customWidth="1"/>
    <col min="13" max="27" width="0" hidden="1" customWidth="1"/>
    <col min="28" max="28" width="11.42578125" style="1"/>
    <col min="29" max="39" width="0" hidden="1" customWidth="1"/>
  </cols>
  <sheetData>
    <row r="1" spans="1:35">
      <c r="A1" s="3" t="s">
        <v>1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185</v>
      </c>
      <c r="Z1" s="5" t="s">
        <v>186</v>
      </c>
      <c r="AA1" s="5" t="s">
        <v>187</v>
      </c>
      <c r="AB1" s="6" t="s">
        <v>188</v>
      </c>
      <c r="AC1" s="3" t="s">
        <v>24</v>
      </c>
      <c r="AD1" s="3" t="s">
        <v>25</v>
      </c>
      <c r="AE1" s="3"/>
      <c r="AF1" s="3"/>
      <c r="AG1" s="3"/>
      <c r="AH1" s="3"/>
      <c r="AI1" s="3"/>
    </row>
    <row r="2" spans="1:35">
      <c r="A2" s="3">
        <v>1</v>
      </c>
      <c r="B2" s="3" t="s">
        <v>91</v>
      </c>
      <c r="C2" s="3">
        <v>11053877</v>
      </c>
      <c r="D2" s="3" t="s">
        <v>92</v>
      </c>
      <c r="E2" s="3" t="s">
        <v>93</v>
      </c>
      <c r="F2" s="3" t="s">
        <v>94</v>
      </c>
      <c r="G2" s="3">
        <v>2013</v>
      </c>
      <c r="H2" s="3" t="s">
        <v>39</v>
      </c>
      <c r="I2" s="3">
        <v>0</v>
      </c>
      <c r="J2" s="3">
        <v>255</v>
      </c>
      <c r="K2" s="3" t="s">
        <v>31</v>
      </c>
      <c r="L2" s="3" t="s">
        <v>32</v>
      </c>
      <c r="M2" s="3">
        <v>2016</v>
      </c>
      <c r="N2" s="3" t="s">
        <v>33</v>
      </c>
      <c r="O2" s="3">
        <v>13.47</v>
      </c>
      <c r="P2" s="3">
        <v>1</v>
      </c>
      <c r="Q2" s="3" t="s">
        <v>34</v>
      </c>
      <c r="R2" s="3">
        <v>2</v>
      </c>
      <c r="S2" s="3">
        <v>12.93</v>
      </c>
      <c r="T2" s="3">
        <v>1</v>
      </c>
      <c r="U2" s="3" t="s">
        <v>36</v>
      </c>
      <c r="V2" s="3">
        <v>12.24</v>
      </c>
      <c r="W2" s="3">
        <v>1</v>
      </c>
      <c r="X2" s="3">
        <f t="shared" ref="X2:X26" si="0">SUM(M2-G2)-3</f>
        <v>0</v>
      </c>
      <c r="Y2" s="7">
        <f t="shared" ref="Y2:Y26" si="1">SUM(O2+S2+V2)/3</f>
        <v>12.88</v>
      </c>
      <c r="Z2" s="3">
        <f t="shared" ref="Z2:Z26" si="2">SUM(X2)*0.5</f>
        <v>0</v>
      </c>
      <c r="AA2" s="3">
        <f t="shared" ref="AA2:AA26" si="3">SUM(P2+T2+W2)*0.25</f>
        <v>0.75</v>
      </c>
      <c r="AB2" s="6">
        <f t="shared" ref="AB2:AB26" si="4">SUM(Y2-Z2+AA2)</f>
        <v>13.63</v>
      </c>
      <c r="AC2" s="3" t="s">
        <v>37</v>
      </c>
      <c r="AD2" s="3" t="s">
        <v>50</v>
      </c>
      <c r="AE2" s="3"/>
      <c r="AF2" s="3"/>
      <c r="AG2" s="3"/>
      <c r="AH2" s="3"/>
      <c r="AI2" s="3"/>
    </row>
    <row r="3" spans="1:35">
      <c r="A3" s="3">
        <v>2</v>
      </c>
      <c r="B3" s="3" t="s">
        <v>177</v>
      </c>
      <c r="C3" s="3">
        <v>11054197</v>
      </c>
      <c r="D3" s="3" t="s">
        <v>178</v>
      </c>
      <c r="E3" s="3" t="s">
        <v>90</v>
      </c>
      <c r="F3" s="3" t="s">
        <v>179</v>
      </c>
      <c r="G3" s="3">
        <v>2013</v>
      </c>
      <c r="H3" s="3" t="s">
        <v>39</v>
      </c>
      <c r="I3" s="3">
        <v>0</v>
      </c>
      <c r="J3" s="3">
        <v>0</v>
      </c>
      <c r="K3" s="3" t="s">
        <v>31</v>
      </c>
      <c r="L3" s="3" t="s">
        <v>32</v>
      </c>
      <c r="M3" s="3">
        <v>2016</v>
      </c>
      <c r="N3" s="3" t="s">
        <v>33</v>
      </c>
      <c r="O3" s="3">
        <v>13.27</v>
      </c>
      <c r="P3" s="3">
        <v>1</v>
      </c>
      <c r="Q3" s="3" t="s">
        <v>34</v>
      </c>
      <c r="R3" s="3">
        <v>2</v>
      </c>
      <c r="S3" s="3">
        <v>11.3</v>
      </c>
      <c r="T3" s="3">
        <v>1</v>
      </c>
      <c r="U3" s="3" t="s">
        <v>36</v>
      </c>
      <c r="V3" s="3">
        <v>11.74</v>
      </c>
      <c r="W3" s="3">
        <v>1</v>
      </c>
      <c r="X3" s="3">
        <f t="shared" si="0"/>
        <v>0</v>
      </c>
      <c r="Y3" s="7">
        <f t="shared" si="1"/>
        <v>12.103333333333333</v>
      </c>
      <c r="Z3" s="3">
        <f t="shared" si="2"/>
        <v>0</v>
      </c>
      <c r="AA3" s="3">
        <f t="shared" si="3"/>
        <v>0.75</v>
      </c>
      <c r="AB3" s="6">
        <f t="shared" si="4"/>
        <v>12.853333333333333</v>
      </c>
      <c r="AC3" s="3" t="s">
        <v>37</v>
      </c>
      <c r="AD3" s="3" t="s">
        <v>56</v>
      </c>
      <c r="AE3" s="3"/>
      <c r="AF3" s="3"/>
      <c r="AG3" s="3"/>
      <c r="AH3" s="3"/>
      <c r="AI3" s="3"/>
    </row>
    <row r="4" spans="1:35">
      <c r="A4" s="3">
        <v>3</v>
      </c>
      <c r="B4" s="3" t="s">
        <v>84</v>
      </c>
      <c r="C4" s="3">
        <v>11054009</v>
      </c>
      <c r="D4" s="3" t="s">
        <v>85</v>
      </c>
      <c r="E4" s="3" t="s">
        <v>86</v>
      </c>
      <c r="F4" s="3" t="s">
        <v>87</v>
      </c>
      <c r="G4" s="3">
        <v>2013</v>
      </c>
      <c r="H4" s="3" t="s">
        <v>39</v>
      </c>
      <c r="I4" s="3">
        <v>0</v>
      </c>
      <c r="J4" s="3">
        <v>255</v>
      </c>
      <c r="K4" s="3" t="s">
        <v>31</v>
      </c>
      <c r="L4" s="3" t="s">
        <v>32</v>
      </c>
      <c r="M4" s="3">
        <v>2016</v>
      </c>
      <c r="N4" s="3" t="s">
        <v>33</v>
      </c>
      <c r="O4" s="3">
        <v>13.08</v>
      </c>
      <c r="P4" s="3">
        <v>1</v>
      </c>
      <c r="Q4" s="3" t="s">
        <v>34</v>
      </c>
      <c r="R4" s="3">
        <v>2</v>
      </c>
      <c r="S4" s="3">
        <v>11.1</v>
      </c>
      <c r="T4" s="3">
        <v>1</v>
      </c>
      <c r="U4" s="3" t="s">
        <v>36</v>
      </c>
      <c r="V4" s="3">
        <v>12.02</v>
      </c>
      <c r="W4" s="3">
        <v>1</v>
      </c>
      <c r="X4" s="3">
        <f t="shared" si="0"/>
        <v>0</v>
      </c>
      <c r="Y4" s="7">
        <f t="shared" si="1"/>
        <v>12.066666666666668</v>
      </c>
      <c r="Z4" s="3">
        <f t="shared" si="2"/>
        <v>0</v>
      </c>
      <c r="AA4" s="3">
        <f t="shared" si="3"/>
        <v>0.75</v>
      </c>
      <c r="AB4" s="6">
        <f t="shared" si="4"/>
        <v>12.816666666666668</v>
      </c>
      <c r="AC4" s="3" t="s">
        <v>37</v>
      </c>
      <c r="AD4" s="3"/>
      <c r="AE4" s="3"/>
      <c r="AF4" s="3"/>
      <c r="AG4" s="3"/>
      <c r="AH4" s="3"/>
      <c r="AI4" s="3"/>
    </row>
    <row r="5" spans="1:35">
      <c r="A5" s="3">
        <v>4</v>
      </c>
      <c r="B5" s="3" t="s">
        <v>160</v>
      </c>
      <c r="C5" s="3">
        <v>14241336</v>
      </c>
      <c r="D5" s="3" t="s">
        <v>161</v>
      </c>
      <c r="E5" s="3" t="s">
        <v>162</v>
      </c>
      <c r="F5" s="3" t="s">
        <v>163</v>
      </c>
      <c r="G5" s="3">
        <v>2013</v>
      </c>
      <c r="H5" s="3" t="s">
        <v>39</v>
      </c>
      <c r="I5" s="3">
        <v>0</v>
      </c>
      <c r="J5" s="3">
        <v>0</v>
      </c>
      <c r="K5" s="3" t="s">
        <v>31</v>
      </c>
      <c r="L5" s="3" t="s">
        <v>32</v>
      </c>
      <c r="M5" s="3">
        <v>2016</v>
      </c>
      <c r="N5" s="3" t="s">
        <v>33</v>
      </c>
      <c r="O5" s="3">
        <v>12.25</v>
      </c>
      <c r="P5" s="3">
        <v>1</v>
      </c>
      <c r="Q5" s="3" t="s">
        <v>34</v>
      </c>
      <c r="R5" s="3">
        <v>2</v>
      </c>
      <c r="S5" s="3">
        <v>11.47</v>
      </c>
      <c r="T5" s="3">
        <v>1</v>
      </c>
      <c r="U5" s="3" t="s">
        <v>36</v>
      </c>
      <c r="V5" s="3">
        <v>10.85</v>
      </c>
      <c r="W5" s="3">
        <v>1</v>
      </c>
      <c r="X5" s="3">
        <f t="shared" si="0"/>
        <v>0</v>
      </c>
      <c r="Y5" s="7">
        <f t="shared" si="1"/>
        <v>11.523333333333333</v>
      </c>
      <c r="Z5" s="3">
        <f t="shared" si="2"/>
        <v>0</v>
      </c>
      <c r="AA5" s="3">
        <f t="shared" si="3"/>
        <v>0.75</v>
      </c>
      <c r="AB5" s="6">
        <f t="shared" si="4"/>
        <v>12.273333333333333</v>
      </c>
      <c r="AC5" s="3" t="s">
        <v>37</v>
      </c>
      <c r="AD5" s="3" t="s">
        <v>50</v>
      </c>
      <c r="AE5" s="3"/>
      <c r="AF5" s="3"/>
      <c r="AG5" s="3"/>
      <c r="AH5" s="3"/>
      <c r="AI5" s="3"/>
    </row>
    <row r="6" spans="1:35">
      <c r="A6" s="3">
        <v>5</v>
      </c>
      <c r="B6" s="3" t="s">
        <v>68</v>
      </c>
      <c r="C6" s="3">
        <v>11002720</v>
      </c>
      <c r="D6" s="3" t="s">
        <v>69</v>
      </c>
      <c r="E6" s="3" t="s">
        <v>70</v>
      </c>
      <c r="F6" s="3" t="s">
        <v>43</v>
      </c>
      <c r="G6" s="3">
        <v>2012</v>
      </c>
      <c r="H6" s="3" t="s">
        <v>39</v>
      </c>
      <c r="I6" s="3">
        <v>1</v>
      </c>
      <c r="J6" s="3">
        <v>0</v>
      </c>
      <c r="K6" s="3" t="s">
        <v>31</v>
      </c>
      <c r="L6" s="3" t="s">
        <v>32</v>
      </c>
      <c r="M6" s="3">
        <v>2016</v>
      </c>
      <c r="N6" s="3" t="s">
        <v>33</v>
      </c>
      <c r="O6" s="3">
        <v>12.66</v>
      </c>
      <c r="P6" s="3">
        <v>1</v>
      </c>
      <c r="Q6" s="3" t="s">
        <v>34</v>
      </c>
      <c r="R6" s="3">
        <v>2</v>
      </c>
      <c r="S6" s="3">
        <v>11.78</v>
      </c>
      <c r="T6" s="3">
        <v>1</v>
      </c>
      <c r="U6" s="3" t="s">
        <v>36</v>
      </c>
      <c r="V6" s="3">
        <v>11.45</v>
      </c>
      <c r="W6" s="3">
        <v>1</v>
      </c>
      <c r="X6" s="3">
        <f t="shared" si="0"/>
        <v>1</v>
      </c>
      <c r="Y6" s="7">
        <f t="shared" si="1"/>
        <v>11.963333333333333</v>
      </c>
      <c r="Z6" s="3">
        <f t="shared" si="2"/>
        <v>0.5</v>
      </c>
      <c r="AA6" s="3">
        <f t="shared" si="3"/>
        <v>0.75</v>
      </c>
      <c r="AB6" s="6">
        <f t="shared" si="4"/>
        <v>12.213333333333333</v>
      </c>
      <c r="AC6" s="3" t="s">
        <v>37</v>
      </c>
      <c r="AD6" s="3" t="s">
        <v>42</v>
      </c>
      <c r="AE6" s="3"/>
      <c r="AF6" s="3"/>
      <c r="AG6" s="3"/>
      <c r="AH6" s="3"/>
      <c r="AI6" s="3"/>
    </row>
    <row r="7" spans="1:35">
      <c r="A7" s="3">
        <v>6</v>
      </c>
      <c r="B7" s="3" t="s">
        <v>26</v>
      </c>
      <c r="C7" s="3">
        <v>11046375</v>
      </c>
      <c r="D7" s="3" t="s">
        <v>27</v>
      </c>
      <c r="E7" s="3" t="s">
        <v>28</v>
      </c>
      <c r="F7" s="3" t="s">
        <v>29</v>
      </c>
      <c r="G7" s="3">
        <v>2013</v>
      </c>
      <c r="H7" s="3" t="s">
        <v>30</v>
      </c>
      <c r="I7" s="3">
        <v>0</v>
      </c>
      <c r="J7" s="3">
        <v>0</v>
      </c>
      <c r="K7" s="3" t="s">
        <v>31</v>
      </c>
      <c r="L7" s="3" t="s">
        <v>32</v>
      </c>
      <c r="M7" s="3">
        <v>2016</v>
      </c>
      <c r="N7" s="3" t="s">
        <v>33</v>
      </c>
      <c r="O7" s="3">
        <v>13.23</v>
      </c>
      <c r="P7" s="3">
        <v>1</v>
      </c>
      <c r="Q7" s="3" t="s">
        <v>34</v>
      </c>
      <c r="R7" s="3">
        <v>2</v>
      </c>
      <c r="S7" s="3">
        <v>10.79</v>
      </c>
      <c r="T7" s="3">
        <v>1</v>
      </c>
      <c r="U7" s="3" t="s">
        <v>36</v>
      </c>
      <c r="V7" s="3">
        <v>10.01</v>
      </c>
      <c r="W7" s="3">
        <v>1</v>
      </c>
      <c r="X7" s="3">
        <f t="shared" si="0"/>
        <v>0</v>
      </c>
      <c r="Y7" s="7">
        <f t="shared" si="1"/>
        <v>11.343333333333334</v>
      </c>
      <c r="Z7" s="3">
        <f t="shared" si="2"/>
        <v>0</v>
      </c>
      <c r="AA7" s="3">
        <f t="shared" si="3"/>
        <v>0.75</v>
      </c>
      <c r="AB7" s="6">
        <f t="shared" si="4"/>
        <v>12.093333333333334</v>
      </c>
      <c r="AC7" s="3" t="s">
        <v>37</v>
      </c>
      <c r="AD7" s="3" t="s">
        <v>38</v>
      </c>
      <c r="AE7" s="3"/>
      <c r="AF7" s="3"/>
      <c r="AG7" s="3"/>
      <c r="AH7" s="3"/>
      <c r="AI7" s="3"/>
    </row>
    <row r="8" spans="1:35">
      <c r="A8" s="3">
        <v>7</v>
      </c>
      <c r="B8" s="3" t="s">
        <v>52</v>
      </c>
      <c r="C8" s="3">
        <v>9425458</v>
      </c>
      <c r="D8" s="3" t="s">
        <v>53</v>
      </c>
      <c r="E8" s="3" t="s">
        <v>54</v>
      </c>
      <c r="F8" s="3" t="s">
        <v>55</v>
      </c>
      <c r="G8" s="3">
        <v>2013</v>
      </c>
      <c r="H8" s="3" t="s">
        <v>30</v>
      </c>
      <c r="I8" s="3">
        <v>0</v>
      </c>
      <c r="J8" s="3">
        <v>0</v>
      </c>
      <c r="K8" s="3" t="s">
        <v>31</v>
      </c>
      <c r="L8" s="3" t="s">
        <v>32</v>
      </c>
      <c r="M8" s="3">
        <v>2016</v>
      </c>
      <c r="N8" s="3" t="s">
        <v>33</v>
      </c>
      <c r="O8" s="3">
        <v>12.8</v>
      </c>
      <c r="P8" s="3">
        <v>1</v>
      </c>
      <c r="Q8" s="3" t="s">
        <v>34</v>
      </c>
      <c r="R8" s="3">
        <v>2</v>
      </c>
      <c r="S8" s="3">
        <v>10.15</v>
      </c>
      <c r="T8" s="3">
        <v>1</v>
      </c>
      <c r="U8" s="3" t="s">
        <v>36</v>
      </c>
      <c r="V8" s="3">
        <v>10.9</v>
      </c>
      <c r="W8" s="3">
        <v>1</v>
      </c>
      <c r="X8" s="3">
        <f t="shared" si="0"/>
        <v>0</v>
      </c>
      <c r="Y8" s="7">
        <f t="shared" si="1"/>
        <v>11.283333333333333</v>
      </c>
      <c r="Z8" s="3">
        <f t="shared" si="2"/>
        <v>0</v>
      </c>
      <c r="AA8" s="3">
        <f t="shared" si="3"/>
        <v>0.75</v>
      </c>
      <c r="AB8" s="6">
        <f t="shared" si="4"/>
        <v>12.033333333333333</v>
      </c>
      <c r="AC8" s="3" t="s">
        <v>37</v>
      </c>
      <c r="AD8" s="3" t="s">
        <v>42</v>
      </c>
      <c r="AE8" s="3"/>
      <c r="AF8" s="3"/>
      <c r="AG8" s="3"/>
      <c r="AH8" s="3"/>
      <c r="AI8" s="3"/>
    </row>
    <row r="9" spans="1:35">
      <c r="A9" s="3">
        <v>8</v>
      </c>
      <c r="B9" s="3" t="s">
        <v>164</v>
      </c>
      <c r="C9" s="3">
        <v>13416996</v>
      </c>
      <c r="D9" s="3" t="s">
        <v>165</v>
      </c>
      <c r="E9" s="3" t="s">
        <v>66</v>
      </c>
      <c r="F9" s="3" t="s">
        <v>166</v>
      </c>
      <c r="G9" s="3">
        <v>2010</v>
      </c>
      <c r="H9" s="3" t="s">
        <v>39</v>
      </c>
      <c r="I9" s="3">
        <v>0</v>
      </c>
      <c r="J9" s="3">
        <v>0</v>
      </c>
      <c r="K9" s="3" t="s">
        <v>31</v>
      </c>
      <c r="L9" s="3" t="s">
        <v>32</v>
      </c>
      <c r="M9" s="3">
        <v>2016</v>
      </c>
      <c r="N9" s="3" t="s">
        <v>33</v>
      </c>
      <c r="O9" s="3">
        <v>14.03</v>
      </c>
      <c r="P9" s="3">
        <v>1</v>
      </c>
      <c r="Q9" s="3" t="s">
        <v>34</v>
      </c>
      <c r="R9" s="3">
        <v>2</v>
      </c>
      <c r="S9" s="3">
        <v>12.04</v>
      </c>
      <c r="T9" s="3">
        <v>1</v>
      </c>
      <c r="U9" s="3" t="s">
        <v>36</v>
      </c>
      <c r="V9" s="3">
        <v>12.2</v>
      </c>
      <c r="W9" s="3">
        <v>1</v>
      </c>
      <c r="X9" s="3">
        <f t="shared" si="0"/>
        <v>3</v>
      </c>
      <c r="Y9" s="7">
        <f t="shared" si="1"/>
        <v>12.756666666666666</v>
      </c>
      <c r="Z9" s="3">
        <f t="shared" si="2"/>
        <v>1.5</v>
      </c>
      <c r="AA9" s="3">
        <f t="shared" si="3"/>
        <v>0.75</v>
      </c>
      <c r="AB9" s="6">
        <f t="shared" si="4"/>
        <v>12.006666666666666</v>
      </c>
      <c r="AC9" s="3" t="s">
        <v>37</v>
      </c>
      <c r="AD9" s="3" t="s">
        <v>50</v>
      </c>
      <c r="AE9" s="3"/>
      <c r="AF9" s="3"/>
      <c r="AG9" s="3"/>
      <c r="AH9" s="3"/>
      <c r="AI9" s="3"/>
    </row>
    <row r="10" spans="1:35">
      <c r="A10" s="3">
        <v>9</v>
      </c>
      <c r="B10" s="3" t="s">
        <v>156</v>
      </c>
      <c r="C10" s="3">
        <v>11050517</v>
      </c>
      <c r="D10" s="3" t="s">
        <v>157</v>
      </c>
      <c r="E10" s="3" t="s">
        <v>158</v>
      </c>
      <c r="F10" s="3" t="s">
        <v>159</v>
      </c>
      <c r="G10" s="3">
        <v>2013</v>
      </c>
      <c r="H10" s="3" t="s">
        <v>73</v>
      </c>
      <c r="I10" s="3">
        <v>0</v>
      </c>
      <c r="J10" s="3">
        <v>0</v>
      </c>
      <c r="K10" s="3" t="s">
        <v>31</v>
      </c>
      <c r="L10" s="3" t="s">
        <v>32</v>
      </c>
      <c r="M10" s="3">
        <v>2016</v>
      </c>
      <c r="N10" s="3" t="s">
        <v>33</v>
      </c>
      <c r="O10" s="3">
        <v>10.68</v>
      </c>
      <c r="P10" s="3">
        <v>1</v>
      </c>
      <c r="Q10" s="3" t="s">
        <v>34</v>
      </c>
      <c r="R10" s="3">
        <v>2</v>
      </c>
      <c r="S10" s="3">
        <v>9.94</v>
      </c>
      <c r="T10" s="3">
        <v>1</v>
      </c>
      <c r="U10" s="3" t="s">
        <v>36</v>
      </c>
      <c r="V10" s="3">
        <v>13.12</v>
      </c>
      <c r="W10" s="3">
        <v>1</v>
      </c>
      <c r="X10" s="3">
        <f t="shared" si="0"/>
        <v>0</v>
      </c>
      <c r="Y10" s="7">
        <f t="shared" si="1"/>
        <v>11.246666666666664</v>
      </c>
      <c r="Z10" s="3">
        <f t="shared" si="2"/>
        <v>0</v>
      </c>
      <c r="AA10" s="3">
        <f t="shared" si="3"/>
        <v>0.75</v>
      </c>
      <c r="AB10" s="6">
        <f t="shared" si="4"/>
        <v>11.996666666666664</v>
      </c>
      <c r="AC10" s="3" t="s">
        <v>37</v>
      </c>
      <c r="AD10" s="3" t="s">
        <v>50</v>
      </c>
      <c r="AE10" s="3"/>
      <c r="AF10" s="3"/>
      <c r="AG10" s="3"/>
      <c r="AH10" s="3"/>
      <c r="AI10" s="3"/>
    </row>
    <row r="11" spans="1:35">
      <c r="A11" s="3">
        <v>10</v>
      </c>
      <c r="B11" s="3" t="s">
        <v>57</v>
      </c>
      <c r="C11" s="3">
        <v>11052338</v>
      </c>
      <c r="D11" s="3" t="s">
        <v>58</v>
      </c>
      <c r="E11" s="3" t="s">
        <v>59</v>
      </c>
      <c r="F11" s="3" t="s">
        <v>60</v>
      </c>
      <c r="G11" s="3">
        <v>2013</v>
      </c>
      <c r="H11" s="3" t="s">
        <v>30</v>
      </c>
      <c r="I11" s="3">
        <v>0</v>
      </c>
      <c r="J11" s="3">
        <v>0</v>
      </c>
      <c r="K11" s="3" t="s">
        <v>31</v>
      </c>
      <c r="L11" s="3" t="s">
        <v>32</v>
      </c>
      <c r="M11" s="3">
        <v>2016</v>
      </c>
      <c r="N11" s="3" t="s">
        <v>33</v>
      </c>
      <c r="O11" s="3">
        <v>11.6</v>
      </c>
      <c r="P11" s="3">
        <v>1</v>
      </c>
      <c r="Q11" s="3" t="s">
        <v>34</v>
      </c>
      <c r="R11" s="3">
        <v>2</v>
      </c>
      <c r="S11" s="3">
        <v>10.36</v>
      </c>
      <c r="T11" s="3">
        <v>1</v>
      </c>
      <c r="U11" s="3" t="s">
        <v>36</v>
      </c>
      <c r="V11" s="3">
        <v>11.58</v>
      </c>
      <c r="W11" s="3">
        <v>1</v>
      </c>
      <c r="X11" s="3">
        <f t="shared" si="0"/>
        <v>0</v>
      </c>
      <c r="Y11" s="7">
        <f t="shared" si="1"/>
        <v>11.18</v>
      </c>
      <c r="Z11" s="3">
        <f t="shared" si="2"/>
        <v>0</v>
      </c>
      <c r="AA11" s="3">
        <f t="shared" si="3"/>
        <v>0.75</v>
      </c>
      <c r="AB11" s="6">
        <f t="shared" si="4"/>
        <v>11.93</v>
      </c>
      <c r="AC11" s="3" t="s">
        <v>37</v>
      </c>
      <c r="AD11" s="3"/>
      <c r="AE11" s="3"/>
      <c r="AF11" s="3"/>
      <c r="AG11" s="3"/>
      <c r="AH11" s="3"/>
      <c r="AI11" s="3"/>
    </row>
    <row r="12" spans="1:35">
      <c r="A12" s="3">
        <v>11</v>
      </c>
      <c r="B12" s="3" t="s">
        <v>130</v>
      </c>
      <c r="C12" s="3">
        <v>11056201</v>
      </c>
      <c r="D12" s="3" t="s">
        <v>131</v>
      </c>
      <c r="E12" s="3" t="s">
        <v>88</v>
      </c>
      <c r="F12" s="3" t="s">
        <v>132</v>
      </c>
      <c r="G12" s="3">
        <v>2013</v>
      </c>
      <c r="H12" s="3" t="s">
        <v>30</v>
      </c>
      <c r="I12" s="3">
        <v>0</v>
      </c>
      <c r="J12" s="3">
        <v>0</v>
      </c>
      <c r="K12" s="3" t="s">
        <v>31</v>
      </c>
      <c r="L12" s="3" t="s">
        <v>32</v>
      </c>
      <c r="M12" s="3">
        <v>2016</v>
      </c>
      <c r="N12" s="3" t="s">
        <v>33</v>
      </c>
      <c r="O12" s="3">
        <v>12.07</v>
      </c>
      <c r="P12" s="3">
        <v>1</v>
      </c>
      <c r="Q12" s="3" t="s">
        <v>34</v>
      </c>
      <c r="R12" s="3">
        <v>2</v>
      </c>
      <c r="S12" s="3">
        <v>10.85</v>
      </c>
      <c r="T12" s="3">
        <v>1</v>
      </c>
      <c r="U12" s="3" t="s">
        <v>36</v>
      </c>
      <c r="V12" s="3">
        <v>10.6</v>
      </c>
      <c r="W12" s="3">
        <v>1</v>
      </c>
      <c r="X12" s="3">
        <f t="shared" si="0"/>
        <v>0</v>
      </c>
      <c r="Y12" s="7">
        <f t="shared" si="1"/>
        <v>11.173333333333334</v>
      </c>
      <c r="Z12" s="3">
        <f t="shared" si="2"/>
        <v>0</v>
      </c>
      <c r="AA12" s="3">
        <f t="shared" si="3"/>
        <v>0.75</v>
      </c>
      <c r="AB12" s="6">
        <f t="shared" si="4"/>
        <v>11.923333333333334</v>
      </c>
      <c r="AC12" s="3" t="s">
        <v>37</v>
      </c>
      <c r="AD12" s="3" t="s">
        <v>50</v>
      </c>
      <c r="AE12" s="3"/>
      <c r="AF12" s="3"/>
      <c r="AG12" s="3"/>
      <c r="AH12" s="3"/>
      <c r="AI12" s="3"/>
    </row>
    <row r="13" spans="1:35">
      <c r="A13" s="3">
        <v>12</v>
      </c>
      <c r="B13" s="3" t="s">
        <v>138</v>
      </c>
      <c r="C13" s="3">
        <v>11053781</v>
      </c>
      <c r="D13" s="3" t="s">
        <v>139</v>
      </c>
      <c r="E13" s="3" t="s">
        <v>105</v>
      </c>
      <c r="F13" s="3" t="s">
        <v>140</v>
      </c>
      <c r="G13" s="3">
        <v>2013</v>
      </c>
      <c r="H13" s="3" t="s">
        <v>30</v>
      </c>
      <c r="I13" s="3">
        <v>0</v>
      </c>
      <c r="J13" s="3">
        <v>0</v>
      </c>
      <c r="K13" s="3" t="s">
        <v>31</v>
      </c>
      <c r="L13" s="3" t="s">
        <v>32</v>
      </c>
      <c r="M13" s="3">
        <v>2016</v>
      </c>
      <c r="N13" s="3" t="s">
        <v>33</v>
      </c>
      <c r="O13" s="3">
        <v>12.13</v>
      </c>
      <c r="P13" s="3">
        <v>1</v>
      </c>
      <c r="Q13" s="3" t="s">
        <v>34</v>
      </c>
      <c r="R13" s="3">
        <v>2</v>
      </c>
      <c r="S13" s="3">
        <v>11.18</v>
      </c>
      <c r="T13" s="3">
        <v>1</v>
      </c>
      <c r="U13" s="3" t="s">
        <v>36</v>
      </c>
      <c r="V13" s="3">
        <v>10.77</v>
      </c>
      <c r="W13" s="3">
        <v>0</v>
      </c>
      <c r="X13" s="3">
        <f t="shared" si="0"/>
        <v>0</v>
      </c>
      <c r="Y13" s="7">
        <f t="shared" si="1"/>
        <v>11.36</v>
      </c>
      <c r="Z13" s="3">
        <f t="shared" si="2"/>
        <v>0</v>
      </c>
      <c r="AA13" s="3">
        <f t="shared" si="3"/>
        <v>0.5</v>
      </c>
      <c r="AB13" s="6">
        <f t="shared" si="4"/>
        <v>11.86</v>
      </c>
      <c r="AC13" s="3" t="s">
        <v>37</v>
      </c>
      <c r="AD13" s="3" t="s">
        <v>38</v>
      </c>
      <c r="AE13" s="3"/>
      <c r="AF13" s="3"/>
      <c r="AG13" s="3"/>
      <c r="AH13" s="3"/>
      <c r="AI13" s="3"/>
    </row>
    <row r="14" spans="1:35">
      <c r="A14" s="3">
        <v>13</v>
      </c>
      <c r="B14" s="3" t="s">
        <v>182</v>
      </c>
      <c r="C14" s="3">
        <v>11043888</v>
      </c>
      <c r="D14" s="3" t="s">
        <v>183</v>
      </c>
      <c r="E14" s="3" t="s">
        <v>74</v>
      </c>
      <c r="F14" s="3" t="s">
        <v>184</v>
      </c>
      <c r="G14" s="3">
        <v>2013</v>
      </c>
      <c r="H14" s="3" t="s">
        <v>30</v>
      </c>
      <c r="I14" s="3">
        <v>0</v>
      </c>
      <c r="J14" s="3">
        <v>0</v>
      </c>
      <c r="K14" s="3" t="s">
        <v>31</v>
      </c>
      <c r="L14" s="3" t="s">
        <v>32</v>
      </c>
      <c r="M14" s="3">
        <v>2016</v>
      </c>
      <c r="N14" s="3" t="s">
        <v>33</v>
      </c>
      <c r="O14" s="3">
        <v>12.38</v>
      </c>
      <c r="P14" s="3">
        <v>1</v>
      </c>
      <c r="Q14" s="3" t="s">
        <v>34</v>
      </c>
      <c r="R14" s="3">
        <v>2</v>
      </c>
      <c r="S14" s="3">
        <v>10.62</v>
      </c>
      <c r="T14" s="3">
        <v>1</v>
      </c>
      <c r="U14" s="3" t="s">
        <v>36</v>
      </c>
      <c r="V14" s="3">
        <v>10.119999999999999</v>
      </c>
      <c r="W14" s="3">
        <v>1</v>
      </c>
      <c r="X14" s="3">
        <f t="shared" si="0"/>
        <v>0</v>
      </c>
      <c r="Y14" s="7">
        <f t="shared" si="1"/>
        <v>11.04</v>
      </c>
      <c r="Z14" s="3">
        <f t="shared" si="2"/>
        <v>0</v>
      </c>
      <c r="AA14" s="3">
        <f t="shared" si="3"/>
        <v>0.75</v>
      </c>
      <c r="AB14" s="6">
        <f t="shared" si="4"/>
        <v>11.79</v>
      </c>
      <c r="AC14" s="3" t="s">
        <v>37</v>
      </c>
      <c r="AD14" s="3" t="s">
        <v>50</v>
      </c>
      <c r="AE14" s="3"/>
      <c r="AF14" s="3"/>
      <c r="AG14" s="3"/>
      <c r="AH14" s="3"/>
      <c r="AI14" s="3"/>
    </row>
    <row r="15" spans="1:35">
      <c r="A15" s="3">
        <v>14</v>
      </c>
      <c r="B15" s="3" t="s">
        <v>113</v>
      </c>
      <c r="C15" s="3">
        <v>11055522</v>
      </c>
      <c r="D15" s="3" t="s">
        <v>114</v>
      </c>
      <c r="E15" s="3" t="s">
        <v>63</v>
      </c>
      <c r="F15" s="3" t="s">
        <v>115</v>
      </c>
      <c r="G15" s="3">
        <v>2013</v>
      </c>
      <c r="H15" s="3" t="s">
        <v>30</v>
      </c>
      <c r="I15" s="3">
        <v>0</v>
      </c>
      <c r="J15" s="3">
        <v>0</v>
      </c>
      <c r="K15" s="3" t="s">
        <v>31</v>
      </c>
      <c r="L15" s="3" t="s">
        <v>32</v>
      </c>
      <c r="M15" s="3">
        <v>2016</v>
      </c>
      <c r="N15" s="3" t="s">
        <v>33</v>
      </c>
      <c r="O15" s="3">
        <v>11.83</v>
      </c>
      <c r="P15" s="3">
        <v>1</v>
      </c>
      <c r="Q15" s="3" t="s">
        <v>34</v>
      </c>
      <c r="R15" s="3">
        <v>2</v>
      </c>
      <c r="S15" s="3">
        <v>11.02</v>
      </c>
      <c r="T15" s="3">
        <v>0</v>
      </c>
      <c r="U15" s="3" t="s">
        <v>36</v>
      </c>
      <c r="V15" s="3">
        <v>10.77</v>
      </c>
      <c r="W15" s="3">
        <v>0</v>
      </c>
      <c r="X15" s="3">
        <f t="shared" si="0"/>
        <v>0</v>
      </c>
      <c r="Y15" s="7">
        <f t="shared" si="1"/>
        <v>11.206666666666669</v>
      </c>
      <c r="Z15" s="3">
        <f t="shared" si="2"/>
        <v>0</v>
      </c>
      <c r="AA15" s="3">
        <f t="shared" si="3"/>
        <v>0.25</v>
      </c>
      <c r="AB15" s="6">
        <f t="shared" si="4"/>
        <v>11.456666666666669</v>
      </c>
      <c r="AC15" s="3" t="s">
        <v>37</v>
      </c>
      <c r="AD15" s="3" t="s">
        <v>50</v>
      </c>
      <c r="AE15" s="3"/>
      <c r="AF15" s="3"/>
      <c r="AG15" s="3"/>
      <c r="AH15" s="3"/>
      <c r="AI15" s="3"/>
    </row>
    <row r="16" spans="1:35">
      <c r="A16" s="3">
        <v>15</v>
      </c>
      <c r="B16" s="3" t="s">
        <v>180</v>
      </c>
      <c r="C16" s="3">
        <v>11036538</v>
      </c>
      <c r="D16" s="3" t="s">
        <v>181</v>
      </c>
      <c r="E16" s="3" t="s">
        <v>102</v>
      </c>
      <c r="F16" s="3" t="s">
        <v>153</v>
      </c>
      <c r="G16" s="3">
        <v>2013</v>
      </c>
      <c r="H16" s="3" t="s">
        <v>39</v>
      </c>
      <c r="I16" s="3">
        <v>0</v>
      </c>
      <c r="J16" s="3">
        <v>0</v>
      </c>
      <c r="K16" s="3" t="s">
        <v>31</v>
      </c>
      <c r="L16" s="3" t="s">
        <v>32</v>
      </c>
      <c r="M16" s="3">
        <v>2016</v>
      </c>
      <c r="N16" s="3" t="s">
        <v>33</v>
      </c>
      <c r="O16" s="3">
        <v>11.48</v>
      </c>
      <c r="P16" s="3">
        <v>1</v>
      </c>
      <c r="Q16" s="3" t="s">
        <v>34</v>
      </c>
      <c r="R16" s="3">
        <v>2</v>
      </c>
      <c r="S16" s="3">
        <v>10.48</v>
      </c>
      <c r="T16" s="3">
        <v>0</v>
      </c>
      <c r="U16" s="3" t="s">
        <v>36</v>
      </c>
      <c r="V16" s="3">
        <v>10.37</v>
      </c>
      <c r="W16" s="3">
        <v>1</v>
      </c>
      <c r="X16" s="3">
        <f t="shared" si="0"/>
        <v>0</v>
      </c>
      <c r="Y16" s="7">
        <f t="shared" si="1"/>
        <v>10.776666666666666</v>
      </c>
      <c r="Z16" s="3">
        <f t="shared" si="2"/>
        <v>0</v>
      </c>
      <c r="AA16" s="3">
        <f t="shared" si="3"/>
        <v>0.5</v>
      </c>
      <c r="AB16" s="6">
        <f t="shared" si="4"/>
        <v>11.276666666666666</v>
      </c>
      <c r="AC16" s="3" t="s">
        <v>37</v>
      </c>
      <c r="AD16" s="3" t="s">
        <v>50</v>
      </c>
      <c r="AE16" s="3"/>
      <c r="AF16" s="3"/>
      <c r="AG16" s="3"/>
      <c r="AH16" s="3"/>
      <c r="AI16" s="3"/>
    </row>
    <row r="17" spans="1:38">
      <c r="A17" s="3">
        <v>16</v>
      </c>
      <c r="B17" s="3" t="s">
        <v>95</v>
      </c>
      <c r="C17" s="3">
        <v>9422472</v>
      </c>
      <c r="D17" s="3" t="s">
        <v>96</v>
      </c>
      <c r="E17" s="3" t="s">
        <v>97</v>
      </c>
      <c r="F17" s="3" t="s">
        <v>98</v>
      </c>
      <c r="G17" s="3">
        <v>2011</v>
      </c>
      <c r="H17" s="3" t="s">
        <v>73</v>
      </c>
      <c r="I17" s="3">
        <v>0</v>
      </c>
      <c r="J17" s="3">
        <v>0</v>
      </c>
      <c r="K17" s="3" t="s">
        <v>31</v>
      </c>
      <c r="L17" s="3" t="s">
        <v>32</v>
      </c>
      <c r="M17" s="3">
        <v>2016</v>
      </c>
      <c r="N17" s="3" t="s">
        <v>33</v>
      </c>
      <c r="O17" s="3">
        <v>11.55</v>
      </c>
      <c r="P17" s="3">
        <v>1</v>
      </c>
      <c r="Q17" s="3" t="s">
        <v>34</v>
      </c>
      <c r="R17" s="3">
        <v>2</v>
      </c>
      <c r="S17" s="3">
        <v>11.36</v>
      </c>
      <c r="T17" s="3">
        <v>1</v>
      </c>
      <c r="U17" s="3" t="s">
        <v>36</v>
      </c>
      <c r="V17" s="3">
        <v>11.48</v>
      </c>
      <c r="W17" s="3">
        <v>1</v>
      </c>
      <c r="X17" s="3">
        <f t="shared" si="0"/>
        <v>2</v>
      </c>
      <c r="Y17" s="7">
        <f t="shared" si="1"/>
        <v>11.463333333333333</v>
      </c>
      <c r="Z17" s="3">
        <f t="shared" si="2"/>
        <v>1</v>
      </c>
      <c r="AA17" s="3">
        <f t="shared" si="3"/>
        <v>0.75</v>
      </c>
      <c r="AB17" s="6">
        <f t="shared" si="4"/>
        <v>11.213333333333333</v>
      </c>
      <c r="AC17" s="3" t="s">
        <v>37</v>
      </c>
      <c r="AD17" s="3" t="s">
        <v>42</v>
      </c>
      <c r="AE17" s="3"/>
      <c r="AF17" s="3"/>
      <c r="AG17" s="3"/>
      <c r="AH17" s="3"/>
      <c r="AI17" s="3"/>
    </row>
    <row r="18" spans="1:38">
      <c r="A18" s="3">
        <v>17</v>
      </c>
      <c r="B18" s="3" t="s">
        <v>141</v>
      </c>
      <c r="C18" s="3">
        <v>13436807</v>
      </c>
      <c r="D18" s="3" t="s">
        <v>142</v>
      </c>
      <c r="E18" s="3" t="s">
        <v>143</v>
      </c>
      <c r="F18" s="3" t="s">
        <v>144</v>
      </c>
      <c r="G18" s="3">
        <v>2013</v>
      </c>
      <c r="H18" s="3" t="s">
        <v>30</v>
      </c>
      <c r="I18" s="3">
        <v>0</v>
      </c>
      <c r="J18" s="3">
        <v>0</v>
      </c>
      <c r="K18" s="3" t="s">
        <v>31</v>
      </c>
      <c r="L18" s="3" t="s">
        <v>32</v>
      </c>
      <c r="M18" s="3">
        <v>2016</v>
      </c>
      <c r="N18" s="3" t="s">
        <v>33</v>
      </c>
      <c r="O18" s="3">
        <v>11.57</v>
      </c>
      <c r="P18" s="3">
        <v>1</v>
      </c>
      <c r="Q18" s="3" t="s">
        <v>34</v>
      </c>
      <c r="R18" s="3">
        <v>2</v>
      </c>
      <c r="S18" s="3">
        <v>10.45</v>
      </c>
      <c r="T18" s="3">
        <v>1</v>
      </c>
      <c r="U18" s="3" t="s">
        <v>36</v>
      </c>
      <c r="V18" s="3">
        <v>10</v>
      </c>
      <c r="W18" s="3">
        <v>0</v>
      </c>
      <c r="X18" s="3">
        <f t="shared" si="0"/>
        <v>0</v>
      </c>
      <c r="Y18" s="7">
        <f t="shared" si="1"/>
        <v>10.673333333333332</v>
      </c>
      <c r="Z18" s="3">
        <f t="shared" si="2"/>
        <v>0</v>
      </c>
      <c r="AA18" s="3">
        <f t="shared" si="3"/>
        <v>0.5</v>
      </c>
      <c r="AB18" s="6">
        <f t="shared" si="4"/>
        <v>11.173333333333332</v>
      </c>
      <c r="AC18" s="3" t="s">
        <v>37</v>
      </c>
      <c r="AD18" s="3"/>
      <c r="AE18" s="3"/>
      <c r="AF18" s="3"/>
      <c r="AG18" s="3"/>
      <c r="AH18" s="3"/>
      <c r="AI18" s="3"/>
    </row>
    <row r="19" spans="1:38">
      <c r="A19" s="3">
        <v>18</v>
      </c>
      <c r="B19" s="3" t="s">
        <v>173</v>
      </c>
      <c r="C19" s="3">
        <v>11055271</v>
      </c>
      <c r="D19" s="3" t="s">
        <v>174</v>
      </c>
      <c r="E19" s="3" t="s">
        <v>175</v>
      </c>
      <c r="F19" s="3" t="s">
        <v>176</v>
      </c>
      <c r="G19" s="3">
        <v>2013</v>
      </c>
      <c r="H19" s="3" t="s">
        <v>30</v>
      </c>
      <c r="I19" s="3">
        <v>0</v>
      </c>
      <c r="J19" s="3">
        <v>0</v>
      </c>
      <c r="K19" s="3" t="s">
        <v>31</v>
      </c>
      <c r="L19" s="3" t="s">
        <v>32</v>
      </c>
      <c r="M19" s="3">
        <v>2016</v>
      </c>
      <c r="N19" s="3" t="s">
        <v>33</v>
      </c>
      <c r="O19" s="3">
        <v>11.17</v>
      </c>
      <c r="P19" s="3">
        <v>1</v>
      </c>
      <c r="Q19" s="3" t="s">
        <v>34</v>
      </c>
      <c r="R19" s="3">
        <v>2</v>
      </c>
      <c r="S19" s="3">
        <v>10.94</v>
      </c>
      <c r="T19" s="3">
        <v>0</v>
      </c>
      <c r="U19" s="3" t="s">
        <v>36</v>
      </c>
      <c r="V19" s="3">
        <v>10.34</v>
      </c>
      <c r="W19" s="3">
        <v>0</v>
      </c>
      <c r="X19" s="3">
        <f t="shared" si="0"/>
        <v>0</v>
      </c>
      <c r="Y19" s="7">
        <f t="shared" si="1"/>
        <v>10.816666666666668</v>
      </c>
      <c r="Z19" s="3">
        <f t="shared" si="2"/>
        <v>0</v>
      </c>
      <c r="AA19" s="3">
        <f t="shared" si="3"/>
        <v>0.25</v>
      </c>
      <c r="AB19" s="6">
        <f t="shared" si="4"/>
        <v>11.066666666666668</v>
      </c>
      <c r="AC19" s="3" t="s">
        <v>37</v>
      </c>
      <c r="AD19" s="3" t="s">
        <v>38</v>
      </c>
      <c r="AE19" s="3"/>
      <c r="AF19" s="3"/>
      <c r="AG19" s="3"/>
      <c r="AH19" s="3"/>
      <c r="AI19" s="3"/>
    </row>
    <row r="20" spans="1:38">
      <c r="A20" s="3">
        <v>19</v>
      </c>
      <c r="B20" s="3" t="s">
        <v>99</v>
      </c>
      <c r="C20" s="3">
        <v>8871704</v>
      </c>
      <c r="D20" s="3" t="s">
        <v>100</v>
      </c>
      <c r="E20" s="3" t="s">
        <v>82</v>
      </c>
      <c r="F20" s="3" t="s">
        <v>101</v>
      </c>
      <c r="G20" s="3">
        <v>2008</v>
      </c>
      <c r="H20" s="3" t="s">
        <v>39</v>
      </c>
      <c r="I20" s="3">
        <v>0</v>
      </c>
      <c r="J20" s="3">
        <v>0</v>
      </c>
      <c r="K20" s="3" t="s">
        <v>31</v>
      </c>
      <c r="L20" s="3" t="s">
        <v>32</v>
      </c>
      <c r="M20" s="3">
        <v>2016</v>
      </c>
      <c r="N20" s="3" t="s">
        <v>33</v>
      </c>
      <c r="O20" s="3">
        <v>14.37</v>
      </c>
      <c r="P20" s="3">
        <v>1</v>
      </c>
      <c r="Q20" s="3" t="s">
        <v>34</v>
      </c>
      <c r="R20" s="3">
        <v>2</v>
      </c>
      <c r="S20" s="3">
        <v>10.97</v>
      </c>
      <c r="T20" s="3">
        <v>1</v>
      </c>
      <c r="U20" s="3" t="s">
        <v>36</v>
      </c>
      <c r="V20" s="3">
        <v>12.72</v>
      </c>
      <c r="W20" s="3">
        <v>1</v>
      </c>
      <c r="X20" s="3">
        <f t="shared" si="0"/>
        <v>5</v>
      </c>
      <c r="Y20" s="7">
        <f t="shared" si="1"/>
        <v>12.686666666666667</v>
      </c>
      <c r="Z20" s="3">
        <f t="shared" si="2"/>
        <v>2.5</v>
      </c>
      <c r="AA20" s="3">
        <f t="shared" si="3"/>
        <v>0.75</v>
      </c>
      <c r="AB20" s="6">
        <f t="shared" si="4"/>
        <v>10.936666666666667</v>
      </c>
      <c r="AC20" s="3" t="s">
        <v>37</v>
      </c>
      <c r="AD20" s="3" t="s">
        <v>56</v>
      </c>
      <c r="AE20" s="3"/>
      <c r="AF20" s="3"/>
      <c r="AG20" s="3"/>
      <c r="AH20" s="3"/>
      <c r="AI20" s="3"/>
    </row>
    <row r="21" spans="1:38">
      <c r="A21" s="3">
        <v>20</v>
      </c>
      <c r="B21" s="3" t="s">
        <v>149</v>
      </c>
      <c r="C21" s="3">
        <v>14240431</v>
      </c>
      <c r="D21" s="3" t="s">
        <v>150</v>
      </c>
      <c r="E21" s="3" t="s">
        <v>151</v>
      </c>
      <c r="F21" s="3" t="s">
        <v>152</v>
      </c>
      <c r="G21" s="3">
        <v>2013</v>
      </c>
      <c r="H21" s="3" t="s">
        <v>39</v>
      </c>
      <c r="I21" s="3">
        <v>0</v>
      </c>
      <c r="J21" s="3">
        <v>0</v>
      </c>
      <c r="K21" s="3" t="s">
        <v>31</v>
      </c>
      <c r="L21" s="3" t="s">
        <v>32</v>
      </c>
      <c r="M21" s="3">
        <v>2016</v>
      </c>
      <c r="N21" s="3" t="s">
        <v>33</v>
      </c>
      <c r="O21" s="3">
        <v>10.41</v>
      </c>
      <c r="P21" s="3">
        <v>1</v>
      </c>
      <c r="Q21" s="3" t="s">
        <v>34</v>
      </c>
      <c r="R21" s="3">
        <v>2</v>
      </c>
      <c r="S21" s="3">
        <v>10.039999999999999</v>
      </c>
      <c r="T21" s="3">
        <v>1</v>
      </c>
      <c r="U21" s="3" t="s">
        <v>36</v>
      </c>
      <c r="V21" s="3">
        <v>10.08</v>
      </c>
      <c r="W21" s="3">
        <v>1</v>
      </c>
      <c r="X21" s="3">
        <f t="shared" si="0"/>
        <v>0</v>
      </c>
      <c r="Y21" s="7">
        <f t="shared" si="1"/>
        <v>10.176666666666668</v>
      </c>
      <c r="Z21" s="3">
        <f t="shared" si="2"/>
        <v>0</v>
      </c>
      <c r="AA21" s="3">
        <f t="shared" si="3"/>
        <v>0.75</v>
      </c>
      <c r="AB21" s="6">
        <f t="shared" si="4"/>
        <v>10.926666666666668</v>
      </c>
      <c r="AC21" s="3" t="s">
        <v>37</v>
      </c>
      <c r="AD21" s="3" t="s">
        <v>50</v>
      </c>
      <c r="AE21" s="3"/>
      <c r="AF21" s="3"/>
      <c r="AG21" s="3"/>
      <c r="AH21" s="3"/>
      <c r="AI21" s="3"/>
    </row>
    <row r="22" spans="1:38">
      <c r="A22" s="3">
        <v>21</v>
      </c>
      <c r="B22" s="3" t="s">
        <v>133</v>
      </c>
      <c r="C22" s="3">
        <v>12636995</v>
      </c>
      <c r="D22" s="3" t="s">
        <v>134</v>
      </c>
      <c r="E22" s="3" t="s">
        <v>135</v>
      </c>
      <c r="F22" s="3" t="s">
        <v>136</v>
      </c>
      <c r="G22" s="3">
        <v>2013</v>
      </c>
      <c r="H22" s="3" t="s">
        <v>73</v>
      </c>
      <c r="I22" s="3">
        <v>0</v>
      </c>
      <c r="J22" s="3">
        <v>0</v>
      </c>
      <c r="K22" s="3" t="s">
        <v>137</v>
      </c>
      <c r="L22" s="3" t="s">
        <v>32</v>
      </c>
      <c r="M22" s="3">
        <v>2016</v>
      </c>
      <c r="N22" s="3" t="s">
        <v>44</v>
      </c>
      <c r="O22" s="3">
        <v>15.44</v>
      </c>
      <c r="P22" s="3">
        <v>1</v>
      </c>
      <c r="Q22" s="3" t="s">
        <v>34</v>
      </c>
      <c r="R22" s="3">
        <v>2</v>
      </c>
      <c r="S22" s="3">
        <v>13.94</v>
      </c>
      <c r="T22" s="3">
        <v>1</v>
      </c>
      <c r="U22" s="3" t="s">
        <v>36</v>
      </c>
      <c r="V22" s="3">
        <v>14.25</v>
      </c>
      <c r="W22" s="3">
        <v>1</v>
      </c>
      <c r="X22" s="3">
        <f t="shared" si="0"/>
        <v>0</v>
      </c>
      <c r="Y22" s="7">
        <f t="shared" si="1"/>
        <v>14.543333333333331</v>
      </c>
      <c r="Z22" s="3">
        <f t="shared" si="2"/>
        <v>0</v>
      </c>
      <c r="AA22" s="3">
        <f t="shared" si="3"/>
        <v>0.75</v>
      </c>
      <c r="AB22" s="6">
        <f t="shared" si="4"/>
        <v>15.293333333333331</v>
      </c>
      <c r="AC22" s="3" t="s">
        <v>37</v>
      </c>
      <c r="AD22" s="3" t="s">
        <v>50</v>
      </c>
      <c r="AE22" s="3"/>
      <c r="AF22" s="3"/>
      <c r="AG22" s="3"/>
      <c r="AH22" s="3"/>
      <c r="AI22" s="3"/>
    </row>
    <row r="23" spans="1:38">
      <c r="A23" s="3">
        <v>22</v>
      </c>
      <c r="B23" s="3" t="s">
        <v>103</v>
      </c>
      <c r="C23" s="3">
        <v>9828336</v>
      </c>
      <c r="D23" s="3" t="s">
        <v>104</v>
      </c>
      <c r="E23" s="3" t="s">
        <v>105</v>
      </c>
      <c r="F23" s="3" t="s">
        <v>106</v>
      </c>
      <c r="G23" s="3">
        <v>2013</v>
      </c>
      <c r="H23" s="3" t="s">
        <v>30</v>
      </c>
      <c r="I23" s="3">
        <v>0</v>
      </c>
      <c r="J23" s="3">
        <v>0</v>
      </c>
      <c r="K23" s="3" t="s">
        <v>107</v>
      </c>
      <c r="L23" s="3" t="s">
        <v>32</v>
      </c>
      <c r="M23" s="3">
        <v>2016</v>
      </c>
      <c r="N23" s="3" t="s">
        <v>33</v>
      </c>
      <c r="O23" s="3">
        <v>14.31</v>
      </c>
      <c r="P23" s="3">
        <v>1</v>
      </c>
      <c r="Q23" s="3" t="s">
        <v>34</v>
      </c>
      <c r="R23" s="3">
        <v>2</v>
      </c>
      <c r="S23" s="3">
        <v>12.72</v>
      </c>
      <c r="T23" s="3">
        <v>1</v>
      </c>
      <c r="U23" s="3" t="s">
        <v>36</v>
      </c>
      <c r="V23" s="3">
        <v>12.8</v>
      </c>
      <c r="W23" s="3">
        <v>1</v>
      </c>
      <c r="X23" s="3">
        <f t="shared" si="0"/>
        <v>0</v>
      </c>
      <c r="Y23" s="7">
        <f t="shared" si="1"/>
        <v>13.276666666666666</v>
      </c>
      <c r="Z23" s="3">
        <f t="shared" si="2"/>
        <v>0</v>
      </c>
      <c r="AA23" s="3">
        <f t="shared" si="3"/>
        <v>0.75</v>
      </c>
      <c r="AB23" s="6">
        <f t="shared" si="4"/>
        <v>14.026666666666666</v>
      </c>
      <c r="AC23" s="3" t="s">
        <v>37</v>
      </c>
      <c r="AD23" s="3" t="s">
        <v>50</v>
      </c>
      <c r="AE23" s="3"/>
      <c r="AF23" s="3"/>
      <c r="AG23" s="3"/>
      <c r="AH23" s="3"/>
      <c r="AI23" s="3"/>
    </row>
    <row r="24" spans="1:38">
      <c r="A24" s="3">
        <v>23</v>
      </c>
      <c r="B24" s="3" t="s">
        <v>64</v>
      </c>
      <c r="C24" s="3">
        <v>6960252</v>
      </c>
      <c r="D24" s="3" t="s">
        <v>65</v>
      </c>
      <c r="E24" s="3" t="s">
        <v>66</v>
      </c>
      <c r="F24" s="3" t="s">
        <v>67</v>
      </c>
      <c r="G24" s="3">
        <v>2013</v>
      </c>
      <c r="H24" s="3" t="s">
        <v>39</v>
      </c>
      <c r="I24" s="3">
        <v>0</v>
      </c>
      <c r="J24" s="3">
        <v>0</v>
      </c>
      <c r="K24" s="3" t="s">
        <v>41</v>
      </c>
      <c r="L24" s="3" t="s">
        <v>32</v>
      </c>
      <c r="M24" s="3">
        <v>2016</v>
      </c>
      <c r="N24" s="3" t="s">
        <v>33</v>
      </c>
      <c r="O24" s="3">
        <v>13.47</v>
      </c>
      <c r="P24" s="3">
        <v>1</v>
      </c>
      <c r="Q24" s="3" t="s">
        <v>34</v>
      </c>
      <c r="R24" s="3">
        <v>2</v>
      </c>
      <c r="S24" s="3">
        <v>13.58</v>
      </c>
      <c r="T24" s="3">
        <v>1</v>
      </c>
      <c r="U24" s="3" t="s">
        <v>36</v>
      </c>
      <c r="V24" s="3">
        <v>12.36</v>
      </c>
      <c r="W24" s="3">
        <v>1</v>
      </c>
      <c r="X24" s="3">
        <f t="shared" si="0"/>
        <v>0</v>
      </c>
      <c r="Y24" s="7">
        <f t="shared" si="1"/>
        <v>13.136666666666665</v>
      </c>
      <c r="Z24" s="3">
        <f t="shared" si="2"/>
        <v>0</v>
      </c>
      <c r="AA24" s="3">
        <f t="shared" si="3"/>
        <v>0.75</v>
      </c>
      <c r="AB24" s="6">
        <f t="shared" si="4"/>
        <v>13.886666666666665</v>
      </c>
      <c r="AC24" s="3" t="s">
        <v>37</v>
      </c>
      <c r="AD24" s="3" t="s">
        <v>38</v>
      </c>
      <c r="AE24" s="3"/>
      <c r="AF24" s="3"/>
      <c r="AG24" s="3"/>
      <c r="AH24" s="3"/>
      <c r="AI24" s="3"/>
    </row>
    <row r="25" spans="1:38">
      <c r="A25" s="3">
        <v>24</v>
      </c>
      <c r="B25" s="3" t="s">
        <v>125</v>
      </c>
      <c r="C25" s="3">
        <v>9713769</v>
      </c>
      <c r="D25" s="3" t="s">
        <v>126</v>
      </c>
      <c r="E25" s="3" t="s">
        <v>127</v>
      </c>
      <c r="F25" s="3" t="s">
        <v>128</v>
      </c>
      <c r="G25" s="3">
        <v>2013</v>
      </c>
      <c r="H25" s="3" t="s">
        <v>30</v>
      </c>
      <c r="I25" s="3">
        <v>0</v>
      </c>
      <c r="J25" s="3">
        <v>0</v>
      </c>
      <c r="K25" s="3" t="s">
        <v>129</v>
      </c>
      <c r="L25" s="3" t="s">
        <v>32</v>
      </c>
      <c r="M25" s="3">
        <v>2016</v>
      </c>
      <c r="N25" s="3" t="s">
        <v>33</v>
      </c>
      <c r="O25" s="3">
        <v>12.25</v>
      </c>
      <c r="P25" s="3">
        <v>1</v>
      </c>
      <c r="Q25" s="3" t="s">
        <v>34</v>
      </c>
      <c r="R25" s="3">
        <v>2</v>
      </c>
      <c r="S25" s="3">
        <v>13.74</v>
      </c>
      <c r="T25" s="3">
        <v>1</v>
      </c>
      <c r="U25" s="3" t="s">
        <v>36</v>
      </c>
      <c r="V25" s="3">
        <v>12.8</v>
      </c>
      <c r="W25" s="3">
        <v>1</v>
      </c>
      <c r="X25" s="3">
        <f t="shared" si="0"/>
        <v>0</v>
      </c>
      <c r="Y25" s="7">
        <f t="shared" si="1"/>
        <v>12.930000000000001</v>
      </c>
      <c r="Z25" s="3">
        <f t="shared" si="2"/>
        <v>0</v>
      </c>
      <c r="AA25" s="3">
        <f t="shared" si="3"/>
        <v>0.75</v>
      </c>
      <c r="AB25" s="6">
        <f t="shared" si="4"/>
        <v>13.680000000000001</v>
      </c>
      <c r="AC25" s="3" t="s">
        <v>37</v>
      </c>
      <c r="AD25" s="3" t="s">
        <v>50</v>
      </c>
      <c r="AE25" s="3"/>
      <c r="AF25" s="3"/>
      <c r="AG25" s="3"/>
      <c r="AH25" s="3"/>
      <c r="AI25" s="3"/>
    </row>
    <row r="26" spans="1:38">
      <c r="A26" s="3">
        <v>25</v>
      </c>
      <c r="B26" s="3" t="s">
        <v>154</v>
      </c>
      <c r="C26" s="3">
        <v>6961863</v>
      </c>
      <c r="D26" s="3" t="s">
        <v>155</v>
      </c>
      <c r="E26" s="3" t="s">
        <v>89</v>
      </c>
      <c r="F26" s="3" t="s">
        <v>87</v>
      </c>
      <c r="G26" s="3">
        <v>2013</v>
      </c>
      <c r="H26" s="3" t="s">
        <v>39</v>
      </c>
      <c r="I26" s="3">
        <v>0</v>
      </c>
      <c r="J26" s="3">
        <v>0</v>
      </c>
      <c r="K26" s="3" t="s">
        <v>41</v>
      </c>
      <c r="L26" s="3" t="s">
        <v>32</v>
      </c>
      <c r="M26" s="3">
        <v>2016</v>
      </c>
      <c r="N26" s="3" t="s">
        <v>33</v>
      </c>
      <c r="O26" s="3">
        <v>13.68</v>
      </c>
      <c r="P26" s="3">
        <v>1</v>
      </c>
      <c r="Q26" s="3" t="s">
        <v>34</v>
      </c>
      <c r="R26" s="3">
        <v>2</v>
      </c>
      <c r="S26" s="3">
        <v>13.36</v>
      </c>
      <c r="T26" s="3">
        <v>1</v>
      </c>
      <c r="U26" s="3" t="s">
        <v>36</v>
      </c>
      <c r="V26" s="3">
        <v>11.68</v>
      </c>
      <c r="W26" s="3">
        <v>1</v>
      </c>
      <c r="X26" s="3">
        <f t="shared" si="0"/>
        <v>0</v>
      </c>
      <c r="Y26" s="7">
        <f t="shared" si="1"/>
        <v>12.906666666666666</v>
      </c>
      <c r="Z26" s="3">
        <f t="shared" si="2"/>
        <v>0</v>
      </c>
      <c r="AA26" s="3">
        <f t="shared" si="3"/>
        <v>0.75</v>
      </c>
      <c r="AB26" s="6">
        <f t="shared" si="4"/>
        <v>13.656666666666666</v>
      </c>
      <c r="AC26" s="3" t="s">
        <v>37</v>
      </c>
      <c r="AD26" s="3" t="s">
        <v>50</v>
      </c>
      <c r="AE26" s="3"/>
      <c r="AF26" s="3"/>
      <c r="AG26" s="3"/>
      <c r="AH26" s="3"/>
      <c r="AI26" s="3"/>
    </row>
    <row r="27" spans="1:38">
      <c r="A27" s="3">
        <v>26</v>
      </c>
      <c r="B27" s="3" t="s">
        <v>145</v>
      </c>
      <c r="C27" s="3">
        <v>9372042</v>
      </c>
      <c r="D27" s="3" t="s">
        <v>146</v>
      </c>
      <c r="E27" s="3" t="s">
        <v>147</v>
      </c>
      <c r="F27" s="3" t="s">
        <v>148</v>
      </c>
      <c r="G27" s="3">
        <v>2006</v>
      </c>
      <c r="H27" s="3" t="s">
        <v>39</v>
      </c>
      <c r="I27" s="3">
        <v>0</v>
      </c>
      <c r="J27" s="3" t="s">
        <v>41</v>
      </c>
      <c r="K27" s="3" t="s">
        <v>45</v>
      </c>
      <c r="L27" s="3" t="s">
        <v>45</v>
      </c>
      <c r="M27" s="3"/>
      <c r="N27" s="3" t="s">
        <v>71</v>
      </c>
      <c r="O27" s="3">
        <v>10.92</v>
      </c>
      <c r="P27" s="3">
        <v>1</v>
      </c>
      <c r="Q27" s="3" t="s">
        <v>76</v>
      </c>
      <c r="R27" s="3">
        <v>2</v>
      </c>
      <c r="S27" s="3">
        <v>10.93</v>
      </c>
      <c r="T27" s="3">
        <v>1</v>
      </c>
      <c r="U27" s="3" t="s">
        <v>61</v>
      </c>
      <c r="V27" s="3">
        <v>11.26</v>
      </c>
      <c r="W27" s="3" t="s">
        <v>35</v>
      </c>
      <c r="X27" s="3">
        <v>1</v>
      </c>
      <c r="Y27" s="3" t="s">
        <v>62</v>
      </c>
      <c r="Z27" s="3">
        <v>4</v>
      </c>
      <c r="AA27" s="3">
        <v>11.82</v>
      </c>
      <c r="AB27" s="6">
        <v>12.23</v>
      </c>
      <c r="AC27" s="3" t="e">
        <f>SUM(L27-G27)-4</f>
        <v>#VALUE!</v>
      </c>
      <c r="AD27" s="7">
        <f>SUM(O27+S27+V27+AA27)/4</f>
        <v>11.2325</v>
      </c>
      <c r="AE27" s="7">
        <f>SUM(P27+T27+X27+AB27)*0.25</f>
        <v>3.8075000000000001</v>
      </c>
      <c r="AF27" s="7" t="e">
        <f>SUM(AC27)*0.5</f>
        <v>#VALUE!</v>
      </c>
      <c r="AG27" s="6" t="e">
        <f>SUM(AD27+AE27-AF27)</f>
        <v>#VALUE!</v>
      </c>
      <c r="AH27" s="3" t="s">
        <v>37</v>
      </c>
      <c r="AI27" s="3" t="s">
        <v>42</v>
      </c>
      <c r="AJ27" s="2"/>
      <c r="AK27" s="2"/>
      <c r="AL27" s="2"/>
    </row>
    <row r="28" spans="1:38">
      <c r="A28" s="3">
        <v>27</v>
      </c>
      <c r="B28" s="3" t="s">
        <v>77</v>
      </c>
      <c r="C28" s="3">
        <v>6522823</v>
      </c>
      <c r="D28" s="3" t="s">
        <v>78</v>
      </c>
      <c r="E28" s="3" t="s">
        <v>79</v>
      </c>
      <c r="F28" s="3" t="s">
        <v>80</v>
      </c>
      <c r="G28" s="3">
        <v>2002</v>
      </c>
      <c r="H28" s="3" t="s">
        <v>39</v>
      </c>
      <c r="I28" s="3">
        <v>0</v>
      </c>
      <c r="J28" s="3" t="s">
        <v>51</v>
      </c>
      <c r="K28" s="3" t="s">
        <v>45</v>
      </c>
      <c r="L28" s="3" t="s">
        <v>45</v>
      </c>
      <c r="M28" s="3" t="s">
        <v>81</v>
      </c>
      <c r="N28" s="3" t="s">
        <v>72</v>
      </c>
      <c r="O28" s="3">
        <v>11.52</v>
      </c>
      <c r="P28" s="3">
        <v>1</v>
      </c>
      <c r="Q28" s="3" t="s">
        <v>48</v>
      </c>
      <c r="R28" s="3">
        <v>2</v>
      </c>
      <c r="S28" s="3">
        <v>10.49</v>
      </c>
      <c r="T28" s="3">
        <v>1</v>
      </c>
      <c r="U28" s="3" t="s">
        <v>49</v>
      </c>
      <c r="V28" s="3">
        <v>10.25</v>
      </c>
      <c r="W28" s="3" t="s">
        <v>35</v>
      </c>
      <c r="X28" s="3">
        <v>1</v>
      </c>
      <c r="Y28" s="3" t="s">
        <v>75</v>
      </c>
      <c r="Z28" s="3">
        <v>4</v>
      </c>
      <c r="AA28" s="3">
        <v>10.53</v>
      </c>
      <c r="AB28" s="6">
        <v>11.7</v>
      </c>
      <c r="AC28" s="3" t="e">
        <f>SUM(L28-G28)-4</f>
        <v>#VALUE!</v>
      </c>
      <c r="AD28" s="7">
        <f>SUM(O28+S28+V28+AA28)/4</f>
        <v>10.6975</v>
      </c>
      <c r="AE28" s="7">
        <f>SUM(P28+T28+X28+AB28)*0.25</f>
        <v>3.6749999999999998</v>
      </c>
      <c r="AF28" s="7" t="e">
        <f>SUM(AC28)*0.5</f>
        <v>#VALUE!</v>
      </c>
      <c r="AG28" s="6" t="e">
        <f>SUM(AD28+AE28-AF28)</f>
        <v>#VALUE!</v>
      </c>
      <c r="AH28" s="3" t="s">
        <v>37</v>
      </c>
      <c r="AI28" s="3" t="s">
        <v>50</v>
      </c>
      <c r="AJ28" s="2"/>
      <c r="AK28" s="2"/>
      <c r="AL28" s="2"/>
    </row>
    <row r="29" spans="1:38">
      <c r="A29" s="3">
        <v>28</v>
      </c>
      <c r="B29" s="3" t="s">
        <v>108</v>
      </c>
      <c r="C29" s="3">
        <v>8358622</v>
      </c>
      <c r="D29" s="3" t="s">
        <v>109</v>
      </c>
      <c r="E29" s="3" t="s">
        <v>110</v>
      </c>
      <c r="F29" s="3" t="s">
        <v>111</v>
      </c>
      <c r="G29" s="3">
        <v>2000</v>
      </c>
      <c r="H29" s="3" t="s">
        <v>39</v>
      </c>
      <c r="I29" s="3">
        <v>0</v>
      </c>
      <c r="J29" s="3" t="s">
        <v>83</v>
      </c>
      <c r="K29" s="3" t="s">
        <v>45</v>
      </c>
      <c r="L29" s="3" t="s">
        <v>45</v>
      </c>
      <c r="M29" s="3" t="s">
        <v>112</v>
      </c>
      <c r="N29" s="3" t="s">
        <v>46</v>
      </c>
      <c r="O29" s="3">
        <v>11.38</v>
      </c>
      <c r="P29" s="3">
        <v>0</v>
      </c>
      <c r="Q29" s="3" t="s">
        <v>47</v>
      </c>
      <c r="R29" s="3">
        <v>2</v>
      </c>
      <c r="S29" s="3">
        <v>10.55</v>
      </c>
      <c r="T29" s="3">
        <v>1</v>
      </c>
      <c r="U29" s="3" t="s">
        <v>72</v>
      </c>
      <c r="V29" s="3">
        <v>11.41</v>
      </c>
      <c r="W29" s="3" t="s">
        <v>35</v>
      </c>
      <c r="X29" s="3">
        <v>1</v>
      </c>
      <c r="Y29" s="3" t="s">
        <v>48</v>
      </c>
      <c r="Z29" s="3">
        <v>4</v>
      </c>
      <c r="AA29" s="3">
        <v>10.59</v>
      </c>
      <c r="AB29" s="6">
        <v>11.48</v>
      </c>
      <c r="AC29" s="3" t="e">
        <f>SUM(L29-G29)-4</f>
        <v>#VALUE!</v>
      </c>
      <c r="AD29" s="7">
        <f>SUM(O29+S29+V29+AA29)/4</f>
        <v>10.982500000000002</v>
      </c>
      <c r="AE29" s="7">
        <f>SUM(P29+T29+X29+AB29)*0.25</f>
        <v>3.37</v>
      </c>
      <c r="AF29" s="7" t="e">
        <f>SUM(AC29)*0.5</f>
        <v>#VALUE!</v>
      </c>
      <c r="AG29" s="6" t="e">
        <f>SUM(AD29+AE29-AF29)</f>
        <v>#VALUE!</v>
      </c>
      <c r="AH29" s="3" t="s">
        <v>37</v>
      </c>
      <c r="AI29" s="3" t="s">
        <v>56</v>
      </c>
      <c r="AJ29" s="2"/>
      <c r="AK29" s="2"/>
      <c r="AL29" s="2"/>
    </row>
    <row r="30" spans="1:38">
      <c r="A30" s="3">
        <v>29</v>
      </c>
      <c r="B30" s="3" t="s">
        <v>116</v>
      </c>
      <c r="C30" s="3">
        <v>5505029</v>
      </c>
      <c r="D30" s="3" t="s">
        <v>117</v>
      </c>
      <c r="E30" s="3" t="s">
        <v>118</v>
      </c>
      <c r="F30" s="3" t="s">
        <v>119</v>
      </c>
      <c r="G30" s="3">
        <v>1988</v>
      </c>
      <c r="H30" s="3" t="s">
        <v>30</v>
      </c>
      <c r="I30" s="3">
        <v>0</v>
      </c>
      <c r="J30" s="3" t="s">
        <v>40</v>
      </c>
      <c r="K30" s="3" t="s">
        <v>45</v>
      </c>
      <c r="L30" s="3" t="s">
        <v>45</v>
      </c>
      <c r="M30" s="3" t="s">
        <v>120</v>
      </c>
      <c r="N30" s="3" t="s">
        <v>121</v>
      </c>
      <c r="O30" s="3">
        <v>11.23</v>
      </c>
      <c r="P30" s="3">
        <v>1</v>
      </c>
      <c r="Q30" s="3" t="s">
        <v>122</v>
      </c>
      <c r="R30" s="3">
        <v>2</v>
      </c>
      <c r="S30" s="3">
        <v>10.58</v>
      </c>
      <c r="T30" s="3">
        <v>1</v>
      </c>
      <c r="U30" s="3" t="s">
        <v>123</v>
      </c>
      <c r="V30" s="3">
        <v>11.15</v>
      </c>
      <c r="W30" s="3" t="s">
        <v>35</v>
      </c>
      <c r="X30" s="3">
        <v>1</v>
      </c>
      <c r="Y30" s="3" t="s">
        <v>124</v>
      </c>
      <c r="Z30" s="3">
        <v>4</v>
      </c>
      <c r="AA30" s="3">
        <v>10.25</v>
      </c>
      <c r="AB30" s="6">
        <v>11.3</v>
      </c>
      <c r="AC30" s="3" t="e">
        <f>SUM(L30-G30)-4</f>
        <v>#VALUE!</v>
      </c>
      <c r="AD30" s="7">
        <f>SUM(O30+S30+V30+AA30)/4</f>
        <v>10.8025</v>
      </c>
      <c r="AE30" s="7">
        <f>SUM(P30+T30+X30+AB30)*0.25</f>
        <v>3.5750000000000002</v>
      </c>
      <c r="AF30" s="7" t="e">
        <f>SUM(AC30)*0.5</f>
        <v>#VALUE!</v>
      </c>
      <c r="AG30" s="6" t="e">
        <f>SUM(AD30+AE30-AF30)</f>
        <v>#VALUE!</v>
      </c>
      <c r="AH30" s="3" t="s">
        <v>37</v>
      </c>
      <c r="AI30" s="3" t="s">
        <v>42</v>
      </c>
      <c r="AJ30" s="2"/>
      <c r="AK30" s="2"/>
      <c r="AL30" s="2"/>
    </row>
    <row r="31" spans="1:38">
      <c r="A31" s="3">
        <v>30</v>
      </c>
      <c r="B31" s="3" t="s">
        <v>167</v>
      </c>
      <c r="C31" s="3">
        <v>8558796</v>
      </c>
      <c r="D31" s="3" t="s">
        <v>168</v>
      </c>
      <c r="E31" s="3" t="s">
        <v>169</v>
      </c>
      <c r="F31" s="3" t="s">
        <v>170</v>
      </c>
      <c r="G31" s="3">
        <v>2003</v>
      </c>
      <c r="H31" s="3" t="s">
        <v>30</v>
      </c>
      <c r="I31" s="3">
        <v>255</v>
      </c>
      <c r="J31" s="3" t="s">
        <v>171</v>
      </c>
      <c r="K31" s="3" t="s">
        <v>45</v>
      </c>
      <c r="L31" s="3" t="s">
        <v>45</v>
      </c>
      <c r="M31" s="3" t="s">
        <v>172</v>
      </c>
      <c r="N31" s="3" t="s">
        <v>49</v>
      </c>
      <c r="O31" s="3">
        <v>10.83</v>
      </c>
      <c r="P31" s="3">
        <v>1</v>
      </c>
      <c r="Q31" s="3" t="s">
        <v>75</v>
      </c>
      <c r="R31" s="3">
        <v>2</v>
      </c>
      <c r="S31" s="3">
        <v>10.01</v>
      </c>
      <c r="T31" s="3">
        <v>0</v>
      </c>
      <c r="U31" s="3" t="s">
        <v>71</v>
      </c>
      <c r="V31" s="3">
        <v>10.94</v>
      </c>
      <c r="W31" s="3" t="s">
        <v>35</v>
      </c>
      <c r="X31" s="3">
        <v>1</v>
      </c>
      <c r="Y31" s="3" t="s">
        <v>76</v>
      </c>
      <c r="Z31" s="3">
        <v>4</v>
      </c>
      <c r="AA31" s="3">
        <v>11</v>
      </c>
      <c r="AB31" s="6">
        <v>10.95</v>
      </c>
      <c r="AC31" s="3" t="e">
        <f>SUM(L31-G31)-4</f>
        <v>#VALUE!</v>
      </c>
      <c r="AD31" s="7">
        <f>SUM(O31+S31+V31+AA31)/4</f>
        <v>10.695</v>
      </c>
      <c r="AE31" s="7">
        <f>SUM(P31+T31+X31+AB31)*0.25</f>
        <v>3.2374999999999998</v>
      </c>
      <c r="AF31" s="7" t="e">
        <f>SUM(AC31)*0.5</f>
        <v>#VALUE!</v>
      </c>
      <c r="AG31" s="6" t="e">
        <f>SUM(AD31+AE31-AF31)</f>
        <v>#VALUE!</v>
      </c>
      <c r="AH31" s="3" t="s">
        <v>37</v>
      </c>
      <c r="AI31" s="3" t="s">
        <v>50</v>
      </c>
      <c r="AJ31" s="2"/>
      <c r="AK31" s="2"/>
      <c r="AL3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2016-08-02T10:10:54Z</dcterms:created>
  <dcterms:modified xsi:type="dcterms:W3CDTF">2016-08-18T10:14:05Z</dcterms:modified>
  <cp:category/>
</cp:coreProperties>
</file>