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0490" windowHeight="7755"/>
  </bookViews>
  <sheets>
    <sheet name="Feuil3" sheetId="13" r:id="rId1"/>
  </sheets>
  <calcPr calcId="124519"/>
</workbook>
</file>

<file path=xl/calcChain.xml><?xml version="1.0" encoding="utf-8"?>
<calcChain xmlns="http://schemas.openxmlformats.org/spreadsheetml/2006/main">
  <c r="BJ29" i="13"/>
  <c r="BM29" s="1"/>
  <c r="BK29"/>
  <c r="BL29"/>
  <c r="BL27"/>
  <c r="BK27"/>
  <c r="BJ27"/>
  <c r="BM27" s="1"/>
  <c r="BL26"/>
  <c r="BK26"/>
  <c r="BJ26"/>
  <c r="BM26" s="1"/>
  <c r="BL25"/>
  <c r="BK25"/>
  <c r="BJ25"/>
  <c r="BM25" s="1"/>
  <c r="BL24"/>
  <c r="BK24"/>
  <c r="BJ24"/>
  <c r="BM24" s="1"/>
  <c r="BL23"/>
  <c r="BK23"/>
  <c r="BJ23"/>
  <c r="BM23" s="1"/>
  <c r="BL22"/>
  <c r="BK22"/>
  <c r="BJ22"/>
  <c r="BM22" s="1"/>
  <c r="BL21"/>
  <c r="BK21"/>
  <c r="BJ21"/>
  <c r="BM21" s="1"/>
  <c r="BL20"/>
  <c r="BK20"/>
  <c r="BJ20"/>
  <c r="BM20" s="1"/>
  <c r="BL19"/>
  <c r="BK19"/>
  <c r="BJ19"/>
  <c r="BM19" s="1"/>
  <c r="BL18"/>
  <c r="BK18"/>
  <c r="BJ18"/>
  <c r="BM18" s="1"/>
  <c r="BL17"/>
  <c r="BK17"/>
  <c r="BJ17"/>
  <c r="BM17" s="1"/>
  <c r="BL16"/>
  <c r="BK16"/>
  <c r="BJ16"/>
  <c r="BM16" s="1"/>
  <c r="BL15"/>
  <c r="BK15"/>
  <c r="BJ15"/>
  <c r="BM15" s="1"/>
  <c r="BL14"/>
  <c r="BK14"/>
  <c r="BJ14"/>
  <c r="BM14" s="1"/>
  <c r="BL13"/>
  <c r="BK13"/>
  <c r="BJ13"/>
  <c r="BM13" s="1"/>
  <c r="BL12"/>
  <c r="BK12"/>
  <c r="BJ12"/>
  <c r="BM12" s="1"/>
  <c r="BL11"/>
  <c r="BK11"/>
  <c r="BJ11"/>
  <c r="BM11" s="1"/>
  <c r="BL9"/>
  <c r="BK9"/>
  <c r="BJ9"/>
  <c r="BM9" s="1"/>
  <c r="BL8"/>
  <c r="BK8"/>
  <c r="BJ8"/>
  <c r="BM8" s="1"/>
  <c r="BL7"/>
  <c r="BK7"/>
  <c r="BJ7"/>
  <c r="BM7" s="1"/>
  <c r="BL6"/>
  <c r="BK6"/>
  <c r="BJ6"/>
  <c r="BM6" s="1"/>
  <c r="BL5"/>
  <c r="BK5"/>
  <c r="BJ5"/>
  <c r="BM5" s="1"/>
  <c r="BL4"/>
  <c r="BK4"/>
  <c r="BJ4"/>
  <c r="BM4" s="1"/>
  <c r="AK33"/>
  <c r="AJ33"/>
  <c r="AI33"/>
  <c r="AJ32"/>
  <c r="AI32"/>
  <c r="AH32"/>
  <c r="AK32" s="1"/>
  <c r="AJ31"/>
  <c r="AI31"/>
  <c r="AH31"/>
  <c r="AK31" s="1"/>
  <c r="AJ30"/>
  <c r="AI30"/>
  <c r="AH30"/>
  <c r="AK30" s="1"/>
  <c r="AL31" l="1"/>
  <c r="AL32"/>
  <c r="AL30"/>
  <c r="AL33"/>
</calcChain>
</file>

<file path=xl/sharedStrings.xml><?xml version="1.0" encoding="utf-8"?>
<sst xmlns="http://schemas.openxmlformats.org/spreadsheetml/2006/main" count="865" uniqueCount="366">
  <si>
    <t>Ordre</t>
  </si>
  <si>
    <t>Nom</t>
  </si>
  <si>
    <t>Prénom</t>
  </si>
  <si>
    <t>Nom de jeune fille</t>
  </si>
  <si>
    <t>Date de naissance</t>
  </si>
  <si>
    <t>Lieu de naissance</t>
  </si>
  <si>
    <t>Nationalité</t>
  </si>
  <si>
    <t>Sexe</t>
  </si>
  <si>
    <t>Adresse complète</t>
  </si>
  <si>
    <t>Pays</t>
  </si>
  <si>
    <t>Gouvernorat</t>
  </si>
  <si>
    <t>Ville</t>
  </si>
  <si>
    <t>Code postal</t>
  </si>
  <si>
    <t>Téléphone</t>
  </si>
  <si>
    <t>Adresse e-mail</t>
  </si>
  <si>
    <t>Année du Bac</t>
  </si>
  <si>
    <t>Mention du bac</t>
  </si>
  <si>
    <t>Nombre de redoublement à partir du bac</t>
  </si>
  <si>
    <t>Avez-vous suivi les études dans un cycle préparatoire ?</t>
  </si>
  <si>
    <t>Nombre de redoublement dans le cycle préparatoire</t>
  </si>
  <si>
    <t>Nombre de retrait d'inscription</t>
  </si>
  <si>
    <t xml:space="preserve">Année d´obtention du diplôme </t>
  </si>
  <si>
    <t xml:space="preserve">Situation professionnelle </t>
  </si>
  <si>
    <t>Nombre de stages</t>
  </si>
  <si>
    <t>Année Univ. 1</t>
  </si>
  <si>
    <t>Niveau 1</t>
  </si>
  <si>
    <t>Etudes poursuivies 1</t>
  </si>
  <si>
    <t>Moyenne 1</t>
  </si>
  <si>
    <t>Crédit 1</t>
  </si>
  <si>
    <t>Redouble 1</t>
  </si>
  <si>
    <t>Mention 1</t>
  </si>
  <si>
    <t>Session 1</t>
  </si>
  <si>
    <t>Année Univ. 2</t>
  </si>
  <si>
    <t>Niveau 2</t>
  </si>
  <si>
    <t>Etablissement 2</t>
  </si>
  <si>
    <t>Etudes poursuivies 2</t>
  </si>
  <si>
    <t>Moyenne 2</t>
  </si>
  <si>
    <t>Crédit 2</t>
  </si>
  <si>
    <t>Redouble 2</t>
  </si>
  <si>
    <t>Mention 2</t>
  </si>
  <si>
    <t>Session 2</t>
  </si>
  <si>
    <t>Année Univ. 3</t>
  </si>
  <si>
    <t>Niveau 3</t>
  </si>
  <si>
    <t>Etablissement 3</t>
  </si>
  <si>
    <t>Etudes poursuivies 3</t>
  </si>
  <si>
    <t>Moyenne 3</t>
  </si>
  <si>
    <t>Crédit 3</t>
  </si>
  <si>
    <t>Redouble 3</t>
  </si>
  <si>
    <t>Mention 3</t>
  </si>
  <si>
    <t>Session 3</t>
  </si>
  <si>
    <t>Année Univ. 4</t>
  </si>
  <si>
    <t>Niveau 4</t>
  </si>
  <si>
    <t>Etablissement 4</t>
  </si>
  <si>
    <t>Etudes poursuivies 4</t>
  </si>
  <si>
    <t>Moyenne 4</t>
  </si>
  <si>
    <t>Crédit 4</t>
  </si>
  <si>
    <t>Redouble 4</t>
  </si>
  <si>
    <t>Mention 4</t>
  </si>
  <si>
    <t>Session 4</t>
  </si>
  <si>
    <t>Total des redoublements</t>
  </si>
  <si>
    <t>Choix 1</t>
  </si>
  <si>
    <t>Choix 2</t>
  </si>
  <si>
    <t>Moyenne terminale : Semestre 1</t>
  </si>
  <si>
    <t>Moyenne terminale : Semestre 2</t>
  </si>
  <si>
    <t>Date d'ajout</t>
  </si>
  <si>
    <t>Date de modification</t>
  </si>
  <si>
    <t>Tunisienne</t>
  </si>
  <si>
    <t>Masculin</t>
  </si>
  <si>
    <t xml:space="preserve"> Tunisie </t>
  </si>
  <si>
    <t>mahdia</t>
  </si>
  <si>
    <t>Assez bien</t>
  </si>
  <si>
    <t>Non</t>
  </si>
  <si>
    <t>LICENCE FONDAMENTALE</t>
  </si>
  <si>
    <t>1999-2000</t>
  </si>
  <si>
    <t>BIEN</t>
  </si>
  <si>
    <t>2000-2001</t>
  </si>
  <si>
    <t>PASSABLE</t>
  </si>
  <si>
    <t>2013-2014</t>
  </si>
  <si>
    <t>Mastère de recherche Sociologie</t>
  </si>
  <si>
    <t>Mastère professionnelle en sociologie</t>
  </si>
  <si>
    <t>Passable</t>
  </si>
  <si>
    <t>Sociologie</t>
  </si>
  <si>
    <t>MAITRISE</t>
  </si>
  <si>
    <t>ASSEZ BIEN</t>
  </si>
  <si>
    <t>Féminin</t>
  </si>
  <si>
    <t>Etudiante</t>
  </si>
  <si>
    <t>2012-2013</t>
  </si>
  <si>
    <t>2014-2015</t>
  </si>
  <si>
    <t>0000-00-00 00:00:00</t>
  </si>
  <si>
    <t>Sidi Bouzid</t>
  </si>
  <si>
    <t>sidi Bouzid</t>
  </si>
  <si>
    <t>2002-2003</t>
  </si>
  <si>
    <t>2003-2004</t>
  </si>
  <si>
    <t>2004-2005</t>
  </si>
  <si>
    <t>2005-2006</t>
  </si>
  <si>
    <t>djerba</t>
  </si>
  <si>
    <t>médenine</t>
  </si>
  <si>
    <t>FLSH de Sfax</t>
  </si>
  <si>
    <t>licence fondamentale en sociologie</t>
  </si>
  <si>
    <t>2015-2016</t>
  </si>
  <si>
    <t>abir</t>
  </si>
  <si>
    <t>sfax</t>
  </si>
  <si>
    <t xml:space="preserve">1ére année </t>
  </si>
  <si>
    <t xml:space="preserve">2éme année </t>
  </si>
  <si>
    <t xml:space="preserve">3éme année </t>
  </si>
  <si>
    <t>etudiante</t>
  </si>
  <si>
    <t>2016-07-15 10:41:09</t>
  </si>
  <si>
    <t>2016-07-24 19:53:14</t>
  </si>
  <si>
    <t>Amal</t>
  </si>
  <si>
    <t>Gharbi</t>
  </si>
  <si>
    <t>1993-09-25</t>
  </si>
  <si>
    <t>Epicerie Elhedi Amri rue Sumatra Citée Ennour Elgharbi</t>
  </si>
  <si>
    <t>raafat.slimani@hotmail.com</t>
  </si>
  <si>
    <t>Licence fondamentale  en Sociologie</t>
  </si>
  <si>
    <t>2016-07-15 10:56:07</t>
  </si>
  <si>
    <t xml:space="preserve">sidi bouzid </t>
  </si>
  <si>
    <t>SFAX</t>
  </si>
  <si>
    <t>sociologie</t>
  </si>
  <si>
    <t>Sfax</t>
  </si>
  <si>
    <t>ghorbel</t>
  </si>
  <si>
    <t>amal</t>
  </si>
  <si>
    <t>1995-02-06</t>
  </si>
  <si>
    <t>route gabes km 7</t>
  </si>
  <si>
    <t>tyna</t>
  </si>
  <si>
    <t>amalghorbel02@gmail.com</t>
  </si>
  <si>
    <t>étudiante</t>
  </si>
  <si>
    <t>1 année sociologie</t>
  </si>
  <si>
    <t>2 année sociologie</t>
  </si>
  <si>
    <t>3 année sociologie</t>
  </si>
  <si>
    <t>2016-07-15 15:53:24</t>
  </si>
  <si>
    <t>2016-07-15 15:57:13</t>
  </si>
  <si>
    <t>sidi bouzid</t>
  </si>
  <si>
    <t>regueb</t>
  </si>
  <si>
    <t xml:space="preserve">sociologie </t>
  </si>
  <si>
    <t>Affes</t>
  </si>
  <si>
    <t>Hassen</t>
  </si>
  <si>
    <t>1977-07-25</t>
  </si>
  <si>
    <t>Route de gremda km 3.5 BP 396 Sidi Abbes 3062 Sfax</t>
  </si>
  <si>
    <t>hassenaffes77@gmail.com</t>
  </si>
  <si>
    <t>2001-2002</t>
  </si>
  <si>
    <t>maha</t>
  </si>
  <si>
    <t>1992-07-25</t>
  </si>
  <si>
    <t>gabès</t>
  </si>
  <si>
    <t>Médiation et service Sociale</t>
  </si>
  <si>
    <t>FSHS Tunis</t>
  </si>
  <si>
    <t>1991-1992</t>
  </si>
  <si>
    <t xml:space="preserve">sfax </t>
  </si>
  <si>
    <t>Gabes</t>
  </si>
  <si>
    <t>cherif</t>
  </si>
  <si>
    <t>aicha</t>
  </si>
  <si>
    <t>jlassi</t>
  </si>
  <si>
    <t>1974-04-03</t>
  </si>
  <si>
    <t>route soukra km 3 cité ELMESSADINE</t>
  </si>
  <si>
    <t>aichajlassi63@gmail.com</t>
  </si>
  <si>
    <t>fonctionnaire</t>
  </si>
  <si>
    <t>1ere année sociologie</t>
  </si>
  <si>
    <t xml:space="preserve">2eme année sociologie </t>
  </si>
  <si>
    <t xml:space="preserve">filière ; culture , famille et communication </t>
  </si>
  <si>
    <t>2016-07-17 16:12:18</t>
  </si>
  <si>
    <t>Bouzayani</t>
  </si>
  <si>
    <t>Nessim</t>
  </si>
  <si>
    <t>2016-09-03</t>
  </si>
  <si>
    <t>Radaa</t>
  </si>
  <si>
    <t>Rte Almatar km 12 ste Grinparapha</t>
  </si>
  <si>
    <t>nessim_ni@yahoo.fr</t>
  </si>
  <si>
    <t>Professeur principal en Anglais</t>
  </si>
  <si>
    <t>2016-07-17 16:18:08</t>
  </si>
  <si>
    <t>abidi</t>
  </si>
  <si>
    <t>1992-07-07</t>
  </si>
  <si>
    <t xml:space="preserve">ecole ouled abid regueb </t>
  </si>
  <si>
    <t>abidisouadetabir@gmail.com</t>
  </si>
  <si>
    <t xml:space="preserve">fondamentale sociologie </t>
  </si>
  <si>
    <t>2016-07-18 08:38:50</t>
  </si>
  <si>
    <t>salem</t>
  </si>
  <si>
    <t>salwa</t>
  </si>
  <si>
    <t>1993-05-20</t>
  </si>
  <si>
    <t>ecole primaire awled youssef rue regueb 20 km sidi bouzid 9100</t>
  </si>
  <si>
    <t>salwasalem122@gmail.com</t>
  </si>
  <si>
    <t>2016-07-18 09:48:57</t>
  </si>
  <si>
    <t>2016-07-27 09:49:44</t>
  </si>
  <si>
    <t>2 eme anne</t>
  </si>
  <si>
    <t>3 eme anne</t>
  </si>
  <si>
    <t>jarboui</t>
  </si>
  <si>
    <t>mohamed</t>
  </si>
  <si>
    <t>1976-03-21</t>
  </si>
  <si>
    <t>avenue majida boulila imm ceg b a app 11</t>
  </si>
  <si>
    <t>jarboui.safa@gmail.com</t>
  </si>
  <si>
    <t>1998-1999</t>
  </si>
  <si>
    <t>haj mohamed</t>
  </si>
  <si>
    <t>amel</t>
  </si>
  <si>
    <t>1993-10-09</t>
  </si>
  <si>
    <t>Chebba</t>
  </si>
  <si>
    <t xml:space="preserve">Rue Abdel Karim Khattabi </t>
  </si>
  <si>
    <t>amelhajmohamed@gmail.com</t>
  </si>
  <si>
    <t>licence fondamentale sociologie</t>
  </si>
  <si>
    <t>2016-07-18 11:57:59</t>
  </si>
  <si>
    <t>fathi</t>
  </si>
  <si>
    <t>1990-1991</t>
  </si>
  <si>
    <t>rien</t>
  </si>
  <si>
    <t>Mastère professionnelle Cross-media</t>
  </si>
  <si>
    <t>mastouri</t>
  </si>
  <si>
    <t>achraf</t>
  </si>
  <si>
    <t>1997-1998</t>
  </si>
  <si>
    <t>tebolbi</t>
  </si>
  <si>
    <t>1994-07-10</t>
  </si>
  <si>
    <t>route mahdia klm 7,5 sakiet ed daier markez hattab</t>
  </si>
  <si>
    <t>abir.tbolbi@yahoo.com</t>
  </si>
  <si>
    <t>1 er sociologie fondamentale</t>
  </si>
  <si>
    <t>2 eme sosiologie fondamentale</t>
  </si>
  <si>
    <t xml:space="preserve">3 eme sociologie culture </t>
  </si>
  <si>
    <t>2016-07-18 20:35:31</t>
  </si>
  <si>
    <t>2016-07-22 16:34:29</t>
  </si>
  <si>
    <t>Smaoui</t>
  </si>
  <si>
    <t>Ahmed Amine</t>
  </si>
  <si>
    <t>1978-11-26</t>
  </si>
  <si>
    <t>direction régionale de l'éducation de sfax. rt tunis km 0.5</t>
  </si>
  <si>
    <t>ahmedamin.smaoui@gmail.com</t>
  </si>
  <si>
    <t>professeur des écoles primaire</t>
  </si>
  <si>
    <t>licence fond en sociologie</t>
  </si>
  <si>
    <t>2016-07-19 08:16:06</t>
  </si>
  <si>
    <t>harrabi</t>
  </si>
  <si>
    <t>dalanda</t>
  </si>
  <si>
    <t>1993-07-26</t>
  </si>
  <si>
    <t>ROUTE LAEREPORT KM5.5</t>
  </si>
  <si>
    <t>dadouharrabi93@gmail.com</t>
  </si>
  <si>
    <t>1 ère anne</t>
  </si>
  <si>
    <t>2016-07-19 10:35:48</t>
  </si>
  <si>
    <t>boucetta</t>
  </si>
  <si>
    <t>jawhar</t>
  </si>
  <si>
    <t>1975-02-07</t>
  </si>
  <si>
    <t xml:space="preserve"> BP 124 route elain km 5.5</t>
  </si>
  <si>
    <t>jawharboucetta@yahoo.fr</t>
  </si>
  <si>
    <t>technicien a la radio</t>
  </si>
  <si>
    <t>2016-07-19 16:40:03</t>
  </si>
  <si>
    <t>2016-07-19 16:43:24</t>
  </si>
  <si>
    <t>kebili</t>
  </si>
  <si>
    <t>kébili</t>
  </si>
  <si>
    <t>hichri</t>
  </si>
  <si>
    <t>hana</t>
  </si>
  <si>
    <t>1993-05-03</t>
  </si>
  <si>
    <t>tala</t>
  </si>
  <si>
    <t>route gremda km 9 cité elhorria</t>
  </si>
  <si>
    <t>nanahichri@yahoo.com</t>
  </si>
  <si>
    <t>2016-07-19 18:04:01</t>
  </si>
  <si>
    <t>professeur des écoles primaires</t>
  </si>
  <si>
    <t>maitigue</t>
  </si>
  <si>
    <t>1994-04-23</t>
  </si>
  <si>
    <t>mahres</t>
  </si>
  <si>
    <t>sfax agareb raghaya ben sahloun</t>
  </si>
  <si>
    <t>agareb</t>
  </si>
  <si>
    <t>maha_maitigue@yahoo.fr</t>
  </si>
  <si>
    <t>1er annee licence fondamentale en sociologie</t>
  </si>
  <si>
    <t>2eme annee licence fondamentale en sociologie</t>
  </si>
  <si>
    <t>3eme annee licence fondamentale en sociologie</t>
  </si>
  <si>
    <t>2016-07-20 09:13:42</t>
  </si>
  <si>
    <t>2016-07-20 12:33:46</t>
  </si>
  <si>
    <t>nizar elheni</t>
  </si>
  <si>
    <t>azza</t>
  </si>
  <si>
    <t>nizar</t>
  </si>
  <si>
    <t>1986-12-15</t>
  </si>
  <si>
    <t>route de l'aéroport</t>
  </si>
  <si>
    <t>azza.nizar.elheni@gmail.com</t>
  </si>
  <si>
    <t>2016-07-20 17:00:15</t>
  </si>
  <si>
    <t>amara</t>
  </si>
  <si>
    <t>1964-01-10</t>
  </si>
  <si>
    <t>03 cité imarat arabi sidi bouzid 9100</t>
  </si>
  <si>
    <t>fathi.amara64@gmail.com</t>
  </si>
  <si>
    <t>1986-1987</t>
  </si>
  <si>
    <t>1987-1988</t>
  </si>
  <si>
    <t>souhir</t>
  </si>
  <si>
    <t>youssef</t>
  </si>
  <si>
    <t>2016-11-27</t>
  </si>
  <si>
    <t>chez samira youssef commissariat reg au tourisme kebili 4200</t>
  </si>
  <si>
    <t xml:space="preserve">kelibi </t>
  </si>
  <si>
    <t>samirakcrt@gmail.com</t>
  </si>
  <si>
    <t>2016-07-21 12:07:17</t>
  </si>
  <si>
    <t>afi</t>
  </si>
  <si>
    <t>nawel</t>
  </si>
  <si>
    <t>1994-04-15</t>
  </si>
  <si>
    <t>faidh sidi bouzid 9112</t>
  </si>
  <si>
    <t>technolaid@yahoo.fr</t>
  </si>
  <si>
    <t xml:space="preserve">licence fondamentale en sociologie </t>
  </si>
  <si>
    <t>2016-07-22 06:47:58</t>
  </si>
  <si>
    <t>2016-07-22 06:51:21</t>
  </si>
  <si>
    <t>Afef</t>
  </si>
  <si>
    <t>Jebahi</t>
  </si>
  <si>
    <t>1992-11-11</t>
  </si>
  <si>
    <t>benikhadech</t>
  </si>
  <si>
    <t>djerba midoun 4116</t>
  </si>
  <si>
    <t>jebahi.afef@gmail.com</t>
  </si>
  <si>
    <t>2016-07-22 10:25:33</t>
  </si>
  <si>
    <t>hamdi</t>
  </si>
  <si>
    <t>dorra</t>
  </si>
  <si>
    <t>2016-07-22 22:54:28</t>
  </si>
  <si>
    <t>Bensalem</t>
  </si>
  <si>
    <t>Hanen</t>
  </si>
  <si>
    <t>Bensalemhanen</t>
  </si>
  <si>
    <t>1993-05-18</t>
  </si>
  <si>
    <t>Route de  matar klm8 cite khadra</t>
  </si>
  <si>
    <t>Bensalemhanen18@gmail.com</t>
  </si>
  <si>
    <t>2016-07-23 11:14:56</t>
  </si>
  <si>
    <t>kosksi</t>
  </si>
  <si>
    <t>naziha</t>
  </si>
  <si>
    <t>1993-04-20</t>
  </si>
  <si>
    <t>sidi alouane</t>
  </si>
  <si>
    <t xml:space="preserve">zelba charkya sidi alouane </t>
  </si>
  <si>
    <t>kosksinaziha1993@gmail.com</t>
  </si>
  <si>
    <t>licence fondamentale cociologie</t>
  </si>
  <si>
    <t>hadba</t>
  </si>
  <si>
    <t xml:space="preserve">boite postale hawemid </t>
  </si>
  <si>
    <t>bytes013@gmail.com</t>
  </si>
  <si>
    <t xml:space="preserve">non étudier </t>
  </si>
  <si>
    <t>2016-07-26 10:49:29</t>
  </si>
  <si>
    <t>Abdi</t>
  </si>
  <si>
    <t>Mabrouka</t>
  </si>
  <si>
    <t>1991-12-19</t>
  </si>
  <si>
    <t>Gremda -sfax</t>
  </si>
  <si>
    <t>awabed bouderbela Jebeniana Sfax</t>
  </si>
  <si>
    <t>abdimabrouka@yahoo.com</t>
  </si>
  <si>
    <t>2016-07-27 12:52:33</t>
  </si>
  <si>
    <t>Dadaa</t>
  </si>
  <si>
    <t>Hajer</t>
  </si>
  <si>
    <t>1993-07-31</t>
  </si>
  <si>
    <t>Zraoua Jdida Gabes</t>
  </si>
  <si>
    <t>dadaa.hajer@yahoo.fr</t>
  </si>
  <si>
    <t>2016-07-27 13:20:24</t>
  </si>
  <si>
    <t>belmabrouk</t>
  </si>
  <si>
    <t>2016-07-17</t>
  </si>
  <si>
    <t>route de gabes km 6.5 prés cité badrani sfax</t>
  </si>
  <si>
    <t>belmabroukdorra@gmail.com</t>
  </si>
  <si>
    <t>awedni</t>
  </si>
  <si>
    <t>1992-08-16</t>
  </si>
  <si>
    <t>route mahdia klm 10 sakiet ed daier markez sibi</t>
  </si>
  <si>
    <t>souhir.awedni@yahoo.com</t>
  </si>
  <si>
    <t xml:space="preserve"> 1 er sociologie fondamentale</t>
  </si>
  <si>
    <t>2 eme sociologie fondamentae</t>
  </si>
  <si>
    <t>3 eme sociologie culture</t>
  </si>
  <si>
    <t>2016-07-28 20:37:25</t>
  </si>
  <si>
    <t>El Ferah</t>
  </si>
  <si>
    <t>Fatma</t>
  </si>
  <si>
    <t>1974-04-11</t>
  </si>
  <si>
    <t>El Hencha</t>
  </si>
  <si>
    <t>Sidi Mohamed Ben Amor Ghraba</t>
  </si>
  <si>
    <t>elferahfatma74@gmail.com</t>
  </si>
  <si>
    <t>Moyen.Gen</t>
  </si>
  <si>
    <t>Bonus</t>
  </si>
  <si>
    <t>Malus</t>
  </si>
  <si>
    <t>N° C.I.N.</t>
  </si>
  <si>
    <t>علم الاجتماع</t>
  </si>
  <si>
    <t>MR en Sociologie</t>
  </si>
  <si>
    <t>SOUISSI</t>
  </si>
  <si>
    <t>RAWDHA</t>
  </si>
  <si>
    <t>Coordinateur Moncef MEHWACHI</t>
  </si>
  <si>
    <t>08173643</t>
  </si>
  <si>
    <t>05321430</t>
  </si>
  <si>
    <t>08798331</t>
  </si>
  <si>
    <t>08194031</t>
  </si>
  <si>
    <t>09429879</t>
  </si>
  <si>
    <t>04936528</t>
  </si>
  <si>
    <t>05325890</t>
  </si>
  <si>
    <t>05311045</t>
  </si>
  <si>
    <t>09424203</t>
  </si>
  <si>
    <t>05330572</t>
  </si>
  <si>
    <t>05374080</t>
  </si>
  <si>
    <t>05372105</t>
  </si>
  <si>
    <t>04311697</t>
  </si>
</sst>
</file>

<file path=xl/styles.xml><?xml version="1.0" encoding="utf-8"?>
<styleSheet xmlns="http://schemas.openxmlformats.org/spreadsheetml/2006/main">
  <fonts count="6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4"/>
      <color rgb="FF000000"/>
      <name val="Traditional Arabic"/>
      <family val="1"/>
    </font>
    <font>
      <b/>
      <sz val="10"/>
      <color rgb="FF000000"/>
      <name val="Univers 55"/>
    </font>
    <font>
      <b/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2" fontId="0" fillId="3" borderId="1" xfId="0" applyNumberForma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3" fillId="0" borderId="0" xfId="0" applyFont="1" applyAlignment="1">
      <alignment horizontal="center" vertical="center" shrinkToFit="1" readingOrder="2"/>
    </xf>
    <xf numFmtId="0" fontId="4" fillId="0" borderId="2" xfId="0" applyFont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center" vertical="center" wrapText="1"/>
    </xf>
    <xf numFmtId="49" fontId="5" fillId="0" borderId="0" xfId="0" applyNumberFormat="1" applyFont="1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35"/>
  <sheetViews>
    <sheetView tabSelected="1" topLeftCell="A19" workbookViewId="0">
      <selection activeCell="B32" sqref="B32"/>
    </sheetView>
  </sheetViews>
  <sheetFormatPr baseColWidth="10" defaultRowHeight="15"/>
  <cols>
    <col min="1" max="1" width="8" customWidth="1"/>
    <col min="2" max="2" width="17.5703125" style="14" customWidth="1"/>
    <col min="3" max="4" width="34" customWidth="1"/>
    <col min="5" max="72" width="0" hidden="1" customWidth="1"/>
  </cols>
  <sheetData>
    <row r="1" spans="1:72" ht="30.75" customHeight="1">
      <c r="A1" s="9" t="s">
        <v>348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</row>
    <row r="2" spans="1:72" ht="30.75" customHeight="1">
      <c r="A2" s="10" t="s">
        <v>349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</row>
    <row r="3" spans="1:72" s="5" customFormat="1" ht="35.25" customHeight="1">
      <c r="A3" s="1" t="s">
        <v>0</v>
      </c>
      <c r="B3" s="11" t="s">
        <v>347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14</v>
      </c>
      <c r="Q3" s="2" t="s">
        <v>15</v>
      </c>
      <c r="R3" s="2" t="s">
        <v>16</v>
      </c>
      <c r="S3" s="2" t="s">
        <v>17</v>
      </c>
      <c r="T3" s="2" t="s">
        <v>18</v>
      </c>
      <c r="U3" s="2" t="s">
        <v>19</v>
      </c>
      <c r="V3" s="2" t="s">
        <v>20</v>
      </c>
      <c r="W3" s="2" t="s">
        <v>21</v>
      </c>
      <c r="X3" s="2" t="s">
        <v>22</v>
      </c>
      <c r="Y3" s="2" t="s">
        <v>23</v>
      </c>
      <c r="Z3" s="2" t="s">
        <v>24</v>
      </c>
      <c r="AA3" s="2" t="s">
        <v>25</v>
      </c>
      <c r="AB3" s="2" t="s">
        <v>26</v>
      </c>
      <c r="AC3" s="2" t="s">
        <v>27</v>
      </c>
      <c r="AD3" s="2" t="s">
        <v>28</v>
      </c>
      <c r="AE3" s="2" t="s">
        <v>29</v>
      </c>
      <c r="AF3" s="2" t="s">
        <v>30</v>
      </c>
      <c r="AG3" s="2" t="s">
        <v>31</v>
      </c>
      <c r="AH3" s="2" t="s">
        <v>32</v>
      </c>
      <c r="AI3" s="2" t="s">
        <v>33</v>
      </c>
      <c r="AJ3" s="2" t="s">
        <v>34</v>
      </c>
      <c r="AK3" s="2" t="s">
        <v>35</v>
      </c>
      <c r="AL3" s="2" t="s">
        <v>36</v>
      </c>
      <c r="AM3" s="2" t="s">
        <v>37</v>
      </c>
      <c r="AN3" s="2" t="s">
        <v>38</v>
      </c>
      <c r="AO3" s="2" t="s">
        <v>39</v>
      </c>
      <c r="AP3" s="2" t="s">
        <v>40</v>
      </c>
      <c r="AQ3" s="2" t="s">
        <v>41</v>
      </c>
      <c r="AR3" s="2" t="s">
        <v>42</v>
      </c>
      <c r="AS3" s="2" t="s">
        <v>43</v>
      </c>
      <c r="AT3" s="2" t="s">
        <v>44</v>
      </c>
      <c r="AU3" s="2" t="s">
        <v>45</v>
      </c>
      <c r="AV3" s="2" t="s">
        <v>46</v>
      </c>
      <c r="AW3" s="2" t="s">
        <v>47</v>
      </c>
      <c r="AX3" s="2" t="s">
        <v>48</v>
      </c>
      <c r="AY3" s="2" t="s">
        <v>49</v>
      </c>
      <c r="AZ3" s="2" t="s">
        <v>50</v>
      </c>
      <c r="BA3" s="2" t="s">
        <v>51</v>
      </c>
      <c r="BB3" s="2" t="s">
        <v>52</v>
      </c>
      <c r="BC3" s="2" t="s">
        <v>53</v>
      </c>
      <c r="BD3" s="2" t="s">
        <v>54</v>
      </c>
      <c r="BE3" s="2" t="s">
        <v>55</v>
      </c>
      <c r="BF3" s="2" t="s">
        <v>56</v>
      </c>
      <c r="BG3" s="2" t="s">
        <v>57</v>
      </c>
      <c r="BH3" s="2" t="s">
        <v>58</v>
      </c>
      <c r="BI3" s="2" t="s">
        <v>59</v>
      </c>
      <c r="BJ3" s="2"/>
      <c r="BK3" s="3" t="s">
        <v>344</v>
      </c>
      <c r="BL3" s="2" t="s">
        <v>345</v>
      </c>
      <c r="BM3" s="2" t="s">
        <v>346</v>
      </c>
      <c r="BN3" s="5" t="s">
        <v>60</v>
      </c>
      <c r="BO3" s="5" t="s">
        <v>61</v>
      </c>
      <c r="BP3" s="5" t="s">
        <v>62</v>
      </c>
      <c r="BQ3" s="5" t="s">
        <v>63</v>
      </c>
      <c r="BR3" s="5" t="s">
        <v>64</v>
      </c>
      <c r="BS3" s="5" t="s">
        <v>65</v>
      </c>
    </row>
    <row r="4" spans="1:72" s="5" customFormat="1" ht="29.1" customHeight="1">
      <c r="A4" s="2">
        <v>1</v>
      </c>
      <c r="B4" s="11" t="s">
        <v>353</v>
      </c>
      <c r="C4" s="2" t="s">
        <v>159</v>
      </c>
      <c r="D4" s="2" t="s">
        <v>160</v>
      </c>
      <c r="E4" s="2"/>
      <c r="F4" s="2" t="s">
        <v>161</v>
      </c>
      <c r="G4" s="2" t="s">
        <v>162</v>
      </c>
      <c r="H4" s="2" t="s">
        <v>66</v>
      </c>
      <c r="I4" s="2" t="s">
        <v>67</v>
      </c>
      <c r="J4" s="2" t="s">
        <v>163</v>
      </c>
      <c r="K4" s="2" t="s">
        <v>68</v>
      </c>
      <c r="L4" s="2" t="s">
        <v>101</v>
      </c>
      <c r="M4" s="2" t="s">
        <v>101</v>
      </c>
      <c r="N4" s="2">
        <v>3025</v>
      </c>
      <c r="O4" s="2">
        <v>25869315</v>
      </c>
      <c r="P4" s="2" t="s">
        <v>164</v>
      </c>
      <c r="Q4" s="2">
        <v>2013</v>
      </c>
      <c r="R4" s="2" t="s">
        <v>80</v>
      </c>
      <c r="S4" s="2">
        <v>0</v>
      </c>
      <c r="T4" s="2" t="s">
        <v>71</v>
      </c>
      <c r="U4" s="2">
        <v>0</v>
      </c>
      <c r="V4" s="2">
        <v>0</v>
      </c>
      <c r="W4" s="2">
        <v>2016</v>
      </c>
      <c r="X4" s="2" t="s">
        <v>165</v>
      </c>
      <c r="Y4" s="2">
        <v>0</v>
      </c>
      <c r="Z4" s="2" t="s">
        <v>77</v>
      </c>
      <c r="AA4" s="2">
        <v>1</v>
      </c>
      <c r="AB4" s="2" t="s">
        <v>117</v>
      </c>
      <c r="AC4" s="2">
        <v>14.45</v>
      </c>
      <c r="AD4" s="2">
        <v>0</v>
      </c>
      <c r="AE4" s="2">
        <v>0</v>
      </c>
      <c r="AF4" s="2" t="s">
        <v>74</v>
      </c>
      <c r="AG4" s="2">
        <v>1</v>
      </c>
      <c r="AH4" s="2" t="s">
        <v>87</v>
      </c>
      <c r="AI4" s="2">
        <v>2</v>
      </c>
      <c r="AJ4" s="2" t="s">
        <v>97</v>
      </c>
      <c r="AK4" s="2" t="s">
        <v>117</v>
      </c>
      <c r="AL4" s="2">
        <v>13.35</v>
      </c>
      <c r="AM4" s="2">
        <v>0</v>
      </c>
      <c r="AN4" s="2">
        <v>0</v>
      </c>
      <c r="AO4" s="2" t="s">
        <v>83</v>
      </c>
      <c r="AP4" s="2">
        <v>1</v>
      </c>
      <c r="AQ4" s="2" t="s">
        <v>99</v>
      </c>
      <c r="AR4" s="2">
        <v>3</v>
      </c>
      <c r="AS4" s="2" t="s">
        <v>97</v>
      </c>
      <c r="AT4" s="2" t="s">
        <v>117</v>
      </c>
      <c r="AU4" s="2">
        <v>13.48</v>
      </c>
      <c r="AV4" s="2">
        <v>0</v>
      </c>
      <c r="AW4" s="2">
        <v>0</v>
      </c>
      <c r="AX4" s="2" t="s">
        <v>83</v>
      </c>
      <c r="AY4" s="2">
        <v>1</v>
      </c>
      <c r="AZ4" s="2"/>
      <c r="BA4" s="2"/>
      <c r="BB4" s="2"/>
      <c r="BC4" s="2"/>
      <c r="BD4" s="2"/>
      <c r="BE4" s="2"/>
      <c r="BF4" s="2"/>
      <c r="BG4" s="2"/>
      <c r="BH4" s="2"/>
      <c r="BI4" s="2"/>
      <c r="BJ4" s="2">
        <f t="shared" ref="BJ4:BJ9" si="0">SUM(W4-Q4)-3</f>
        <v>0</v>
      </c>
      <c r="BK4" s="3">
        <f t="shared" ref="BK4:BK9" si="1">SUM(AC4+AL4+AU4)/3</f>
        <v>13.76</v>
      </c>
      <c r="BL4" s="2">
        <f t="shared" ref="BL4:BL9" si="2">SUM(AG4+AP4+AY4)*0.25</f>
        <v>0.75</v>
      </c>
      <c r="BM4" s="2">
        <f t="shared" ref="BM4:BM9" si="3">SUM(BJ4*0.5)</f>
        <v>0</v>
      </c>
      <c r="BN4" s="5" t="s">
        <v>78</v>
      </c>
      <c r="BR4" s="5" t="s">
        <v>166</v>
      </c>
      <c r="BS4" s="5" t="s">
        <v>88</v>
      </c>
    </row>
    <row r="5" spans="1:72" s="5" customFormat="1" ht="29.1" customHeight="1">
      <c r="A5" s="2">
        <v>2</v>
      </c>
      <c r="B5" s="11" t="s">
        <v>354</v>
      </c>
      <c r="C5" s="2" t="s">
        <v>148</v>
      </c>
      <c r="D5" s="2" t="s">
        <v>149</v>
      </c>
      <c r="E5" s="2" t="s">
        <v>150</v>
      </c>
      <c r="F5" s="2" t="s">
        <v>151</v>
      </c>
      <c r="G5" s="2" t="s">
        <v>101</v>
      </c>
      <c r="H5" s="2" t="s">
        <v>66</v>
      </c>
      <c r="I5" s="2" t="s">
        <v>84</v>
      </c>
      <c r="J5" s="2" t="s">
        <v>152</v>
      </c>
      <c r="K5" s="2" t="s">
        <v>68</v>
      </c>
      <c r="L5" s="2" t="s">
        <v>101</v>
      </c>
      <c r="M5" s="2" t="s">
        <v>101</v>
      </c>
      <c r="N5" s="2">
        <v>3058</v>
      </c>
      <c r="O5" s="2">
        <v>22666638</v>
      </c>
      <c r="P5" s="2" t="s">
        <v>153</v>
      </c>
      <c r="Q5" s="2">
        <v>2013</v>
      </c>
      <c r="R5" s="2" t="s">
        <v>80</v>
      </c>
      <c r="S5" s="2">
        <v>0</v>
      </c>
      <c r="T5" s="2" t="s">
        <v>71</v>
      </c>
      <c r="U5" s="2">
        <v>0</v>
      </c>
      <c r="V5" s="2">
        <v>0</v>
      </c>
      <c r="W5" s="2">
        <v>2016</v>
      </c>
      <c r="X5" s="2" t="s">
        <v>154</v>
      </c>
      <c r="Y5" s="2">
        <v>0</v>
      </c>
      <c r="Z5" s="2" t="s">
        <v>77</v>
      </c>
      <c r="AA5" s="2">
        <v>1</v>
      </c>
      <c r="AB5" s="2" t="s">
        <v>155</v>
      </c>
      <c r="AC5" s="2">
        <v>13.63</v>
      </c>
      <c r="AD5" s="2">
        <v>0</v>
      </c>
      <c r="AE5" s="2">
        <v>0</v>
      </c>
      <c r="AF5" s="2" t="s">
        <v>83</v>
      </c>
      <c r="AG5" s="2">
        <v>1</v>
      </c>
      <c r="AH5" s="2" t="s">
        <v>87</v>
      </c>
      <c r="AI5" s="2">
        <v>2</v>
      </c>
      <c r="AJ5" s="2" t="s">
        <v>97</v>
      </c>
      <c r="AK5" s="2" t="s">
        <v>156</v>
      </c>
      <c r="AL5" s="2">
        <v>13.46</v>
      </c>
      <c r="AM5" s="2">
        <v>0</v>
      </c>
      <c r="AN5" s="2">
        <v>0</v>
      </c>
      <c r="AO5" s="2" t="s">
        <v>83</v>
      </c>
      <c r="AP5" s="2">
        <v>1</v>
      </c>
      <c r="AQ5" s="2" t="s">
        <v>99</v>
      </c>
      <c r="AR5" s="2">
        <v>3</v>
      </c>
      <c r="AS5" s="2" t="s">
        <v>97</v>
      </c>
      <c r="AT5" s="2" t="s">
        <v>157</v>
      </c>
      <c r="AU5" s="2">
        <v>14.17</v>
      </c>
      <c r="AV5" s="2">
        <v>0</v>
      </c>
      <c r="AW5" s="2">
        <v>0</v>
      </c>
      <c r="AX5" s="2" t="s">
        <v>74</v>
      </c>
      <c r="AY5" s="2">
        <v>1</v>
      </c>
      <c r="AZ5" s="2"/>
      <c r="BA5" s="2"/>
      <c r="BB5" s="2"/>
      <c r="BC5" s="2"/>
      <c r="BD5" s="2"/>
      <c r="BE5" s="2"/>
      <c r="BF5" s="2"/>
      <c r="BG5" s="2"/>
      <c r="BH5" s="2"/>
      <c r="BI5" s="2"/>
      <c r="BJ5" s="2">
        <f t="shared" si="0"/>
        <v>0</v>
      </c>
      <c r="BK5" s="3">
        <f t="shared" si="1"/>
        <v>13.753333333333336</v>
      </c>
      <c r="BL5" s="2">
        <f t="shared" si="2"/>
        <v>0.75</v>
      </c>
      <c r="BM5" s="2">
        <f t="shared" si="3"/>
        <v>0</v>
      </c>
      <c r="BN5" s="5" t="s">
        <v>78</v>
      </c>
      <c r="BR5" s="5" t="s">
        <v>158</v>
      </c>
      <c r="BS5" s="5" t="s">
        <v>88</v>
      </c>
    </row>
    <row r="6" spans="1:72" s="5" customFormat="1" ht="29.1" customHeight="1">
      <c r="A6" s="2">
        <v>3</v>
      </c>
      <c r="B6" s="12">
        <v>10800615</v>
      </c>
      <c r="C6" s="2" t="s">
        <v>237</v>
      </c>
      <c r="D6" s="2" t="s">
        <v>238</v>
      </c>
      <c r="E6" s="2"/>
      <c r="F6" s="2" t="s">
        <v>239</v>
      </c>
      <c r="G6" s="2" t="s">
        <v>240</v>
      </c>
      <c r="H6" s="2" t="s">
        <v>66</v>
      </c>
      <c r="I6" s="2" t="s">
        <v>84</v>
      </c>
      <c r="J6" s="2" t="s">
        <v>241</v>
      </c>
      <c r="K6" s="2" t="s">
        <v>68</v>
      </c>
      <c r="L6" s="2" t="s">
        <v>101</v>
      </c>
      <c r="M6" s="2" t="s">
        <v>101</v>
      </c>
      <c r="N6" s="2">
        <v>3012</v>
      </c>
      <c r="O6" s="2">
        <v>23786658</v>
      </c>
      <c r="P6" s="2" t="s">
        <v>242</v>
      </c>
      <c r="Q6" s="2">
        <v>2013</v>
      </c>
      <c r="R6" s="2" t="s">
        <v>70</v>
      </c>
      <c r="S6" s="2">
        <v>0</v>
      </c>
      <c r="T6" s="2" t="s">
        <v>71</v>
      </c>
      <c r="U6" s="2">
        <v>0</v>
      </c>
      <c r="V6" s="2">
        <v>0</v>
      </c>
      <c r="W6" s="2">
        <v>2016</v>
      </c>
      <c r="X6" s="2"/>
      <c r="Y6" s="2">
        <v>0</v>
      </c>
      <c r="Z6" s="2" t="s">
        <v>77</v>
      </c>
      <c r="AA6" s="2">
        <v>1</v>
      </c>
      <c r="AB6" s="2" t="s">
        <v>98</v>
      </c>
      <c r="AC6" s="2">
        <v>12.97</v>
      </c>
      <c r="AD6" s="2">
        <v>0</v>
      </c>
      <c r="AE6" s="2">
        <v>0</v>
      </c>
      <c r="AF6" s="2" t="s">
        <v>83</v>
      </c>
      <c r="AG6" s="2">
        <v>1</v>
      </c>
      <c r="AH6" s="2" t="s">
        <v>87</v>
      </c>
      <c r="AI6" s="2">
        <v>2</v>
      </c>
      <c r="AJ6" s="2" t="s">
        <v>97</v>
      </c>
      <c r="AK6" s="2" t="s">
        <v>98</v>
      </c>
      <c r="AL6" s="2">
        <v>13.29</v>
      </c>
      <c r="AM6" s="2">
        <v>0</v>
      </c>
      <c r="AN6" s="2">
        <v>0</v>
      </c>
      <c r="AO6" s="2" t="s">
        <v>83</v>
      </c>
      <c r="AP6" s="2">
        <v>1</v>
      </c>
      <c r="AQ6" s="2" t="s">
        <v>99</v>
      </c>
      <c r="AR6" s="2">
        <v>3</v>
      </c>
      <c r="AS6" s="2" t="s">
        <v>97</v>
      </c>
      <c r="AT6" s="2" t="s">
        <v>98</v>
      </c>
      <c r="AU6" s="2">
        <v>12.54</v>
      </c>
      <c r="AV6" s="2">
        <v>0</v>
      </c>
      <c r="AW6" s="2">
        <v>0</v>
      </c>
      <c r="AX6" s="2" t="s">
        <v>83</v>
      </c>
      <c r="AY6" s="2">
        <v>1</v>
      </c>
      <c r="AZ6" s="2"/>
      <c r="BA6" s="2"/>
      <c r="BB6" s="2"/>
      <c r="BC6" s="2"/>
      <c r="BD6" s="2"/>
      <c r="BE6" s="2"/>
      <c r="BF6" s="2"/>
      <c r="BG6" s="2"/>
      <c r="BH6" s="2"/>
      <c r="BI6" s="2"/>
      <c r="BJ6" s="2">
        <f t="shared" si="0"/>
        <v>0</v>
      </c>
      <c r="BK6" s="3">
        <f t="shared" si="1"/>
        <v>12.933333333333332</v>
      </c>
      <c r="BL6" s="2">
        <f t="shared" si="2"/>
        <v>0.75</v>
      </c>
      <c r="BM6" s="2">
        <f t="shared" si="3"/>
        <v>0</v>
      </c>
      <c r="BN6" s="5" t="s">
        <v>78</v>
      </c>
      <c r="BR6" s="5" t="s">
        <v>243</v>
      </c>
      <c r="BS6" s="5" t="s">
        <v>88</v>
      </c>
    </row>
    <row r="7" spans="1:72" s="5" customFormat="1" ht="29.1" customHeight="1">
      <c r="A7" s="2">
        <v>4</v>
      </c>
      <c r="B7" s="11" t="s">
        <v>355</v>
      </c>
      <c r="C7" s="2" t="s">
        <v>256</v>
      </c>
      <c r="D7" s="2" t="s">
        <v>257</v>
      </c>
      <c r="E7" s="2" t="s">
        <v>258</v>
      </c>
      <c r="F7" s="2" t="s">
        <v>259</v>
      </c>
      <c r="G7" s="2" t="s">
        <v>101</v>
      </c>
      <c r="H7" s="2" t="s">
        <v>66</v>
      </c>
      <c r="I7" s="2" t="s">
        <v>84</v>
      </c>
      <c r="J7" s="2" t="s">
        <v>260</v>
      </c>
      <c r="K7" s="2" t="s">
        <v>68</v>
      </c>
      <c r="L7" s="2" t="s">
        <v>101</v>
      </c>
      <c r="M7" s="2" t="s">
        <v>101</v>
      </c>
      <c r="N7" s="2">
        <v>3078</v>
      </c>
      <c r="O7" s="2">
        <v>22990018</v>
      </c>
      <c r="P7" s="2" t="s">
        <v>261</v>
      </c>
      <c r="Q7" s="2">
        <v>2013</v>
      </c>
      <c r="R7" s="2" t="s">
        <v>70</v>
      </c>
      <c r="S7" s="2">
        <v>0</v>
      </c>
      <c r="T7" s="2" t="s">
        <v>71</v>
      </c>
      <c r="U7" s="2">
        <v>0</v>
      </c>
      <c r="V7" s="2">
        <v>3</v>
      </c>
      <c r="W7" s="2">
        <v>2016</v>
      </c>
      <c r="X7" s="2" t="s">
        <v>244</v>
      </c>
      <c r="Y7" s="2">
        <v>0</v>
      </c>
      <c r="Z7" s="2" t="s">
        <v>77</v>
      </c>
      <c r="AA7" s="2">
        <v>1</v>
      </c>
      <c r="AB7" s="2" t="s">
        <v>117</v>
      </c>
      <c r="AC7" s="2">
        <v>11.54</v>
      </c>
      <c r="AD7" s="2">
        <v>0</v>
      </c>
      <c r="AE7" s="2">
        <v>0</v>
      </c>
      <c r="AF7" s="2" t="s">
        <v>76</v>
      </c>
      <c r="AG7" s="2">
        <v>1</v>
      </c>
      <c r="AH7" s="2" t="s">
        <v>87</v>
      </c>
      <c r="AI7" s="2">
        <v>2</v>
      </c>
      <c r="AJ7" s="2" t="s">
        <v>97</v>
      </c>
      <c r="AK7" s="2" t="s">
        <v>117</v>
      </c>
      <c r="AL7" s="2">
        <v>11.92</v>
      </c>
      <c r="AM7" s="2">
        <v>0</v>
      </c>
      <c r="AN7" s="2">
        <v>0</v>
      </c>
      <c r="AO7" s="2" t="s">
        <v>76</v>
      </c>
      <c r="AP7" s="2">
        <v>1</v>
      </c>
      <c r="AQ7" s="2" t="s">
        <v>99</v>
      </c>
      <c r="AR7" s="2">
        <v>3</v>
      </c>
      <c r="AS7" s="2" t="s">
        <v>97</v>
      </c>
      <c r="AT7" s="2" t="s">
        <v>117</v>
      </c>
      <c r="AU7" s="2">
        <v>12.39</v>
      </c>
      <c r="AV7" s="2">
        <v>0</v>
      </c>
      <c r="AW7" s="2">
        <v>0</v>
      </c>
      <c r="AX7" s="2" t="s">
        <v>83</v>
      </c>
      <c r="AY7" s="2">
        <v>1</v>
      </c>
      <c r="AZ7" s="2"/>
      <c r="BA7" s="2"/>
      <c r="BB7" s="2"/>
      <c r="BC7" s="2"/>
      <c r="BD7" s="2"/>
      <c r="BE7" s="2"/>
      <c r="BF7" s="2"/>
      <c r="BG7" s="2"/>
      <c r="BH7" s="2"/>
      <c r="BI7" s="2"/>
      <c r="BJ7" s="2">
        <f t="shared" si="0"/>
        <v>0</v>
      </c>
      <c r="BK7" s="3">
        <f t="shared" si="1"/>
        <v>11.950000000000001</v>
      </c>
      <c r="BL7" s="2">
        <f t="shared" si="2"/>
        <v>0.75</v>
      </c>
      <c r="BM7" s="2">
        <f t="shared" si="3"/>
        <v>0</v>
      </c>
      <c r="BN7" s="5" t="s">
        <v>78</v>
      </c>
      <c r="BO7" s="5" t="s">
        <v>79</v>
      </c>
      <c r="BR7" s="5" t="s">
        <v>262</v>
      </c>
      <c r="BS7" s="5" t="s">
        <v>88</v>
      </c>
    </row>
    <row r="8" spans="1:72" s="5" customFormat="1" ht="29.1" customHeight="1">
      <c r="A8" s="2">
        <v>5</v>
      </c>
      <c r="B8" s="12">
        <v>14226214</v>
      </c>
      <c r="C8" s="2" t="s">
        <v>220</v>
      </c>
      <c r="D8" s="2" t="s">
        <v>221</v>
      </c>
      <c r="E8" s="2"/>
      <c r="F8" s="2" t="s">
        <v>222</v>
      </c>
      <c r="G8" s="2" t="s">
        <v>131</v>
      </c>
      <c r="H8" s="2" t="s">
        <v>66</v>
      </c>
      <c r="I8" s="2" t="s">
        <v>84</v>
      </c>
      <c r="J8" s="2" t="s">
        <v>223</v>
      </c>
      <c r="K8" s="2" t="s">
        <v>68</v>
      </c>
      <c r="L8" s="2" t="s">
        <v>101</v>
      </c>
      <c r="M8" s="2" t="s">
        <v>116</v>
      </c>
      <c r="N8" s="2">
        <v>3000</v>
      </c>
      <c r="O8" s="2">
        <v>97830888</v>
      </c>
      <c r="P8" s="2" t="s">
        <v>224</v>
      </c>
      <c r="Q8" s="2">
        <v>2012</v>
      </c>
      <c r="R8" s="2" t="s">
        <v>80</v>
      </c>
      <c r="S8" s="2">
        <v>0</v>
      </c>
      <c r="T8" s="2" t="s">
        <v>71</v>
      </c>
      <c r="U8" s="2">
        <v>0</v>
      </c>
      <c r="V8" s="2">
        <v>0</v>
      </c>
      <c r="W8" s="2">
        <v>2016</v>
      </c>
      <c r="X8" s="2"/>
      <c r="Y8" s="2">
        <v>0</v>
      </c>
      <c r="Z8" s="2" t="s">
        <v>77</v>
      </c>
      <c r="AA8" s="2">
        <v>1</v>
      </c>
      <c r="AB8" s="2" t="s">
        <v>225</v>
      </c>
      <c r="AC8" s="2">
        <v>12.3</v>
      </c>
      <c r="AD8" s="2">
        <v>0</v>
      </c>
      <c r="AE8" s="2">
        <v>0</v>
      </c>
      <c r="AF8" s="2" t="s">
        <v>74</v>
      </c>
      <c r="AG8" s="2">
        <v>1</v>
      </c>
      <c r="AH8" s="2" t="s">
        <v>87</v>
      </c>
      <c r="AI8" s="2">
        <v>2</v>
      </c>
      <c r="AJ8" s="2" t="s">
        <v>97</v>
      </c>
      <c r="AK8" s="2" t="s">
        <v>180</v>
      </c>
      <c r="AL8" s="2">
        <v>13.19</v>
      </c>
      <c r="AM8" s="2">
        <v>0</v>
      </c>
      <c r="AN8" s="2">
        <v>0</v>
      </c>
      <c r="AO8" s="2" t="s">
        <v>74</v>
      </c>
      <c r="AP8" s="2">
        <v>1</v>
      </c>
      <c r="AQ8" s="2" t="s">
        <v>99</v>
      </c>
      <c r="AR8" s="2">
        <v>3</v>
      </c>
      <c r="AS8" s="2" t="s">
        <v>97</v>
      </c>
      <c r="AT8" s="2" t="s">
        <v>181</v>
      </c>
      <c r="AU8" s="2">
        <v>11.76</v>
      </c>
      <c r="AV8" s="2">
        <v>0</v>
      </c>
      <c r="AW8" s="2">
        <v>0</v>
      </c>
      <c r="AX8" s="2" t="s">
        <v>76</v>
      </c>
      <c r="AY8" s="2">
        <v>1</v>
      </c>
      <c r="AZ8" s="2"/>
      <c r="BA8" s="2"/>
      <c r="BB8" s="2"/>
      <c r="BC8" s="2"/>
      <c r="BD8" s="2"/>
      <c r="BE8" s="2"/>
      <c r="BF8" s="2"/>
      <c r="BG8" s="2"/>
      <c r="BH8" s="2"/>
      <c r="BI8" s="2"/>
      <c r="BJ8" s="2">
        <f t="shared" si="0"/>
        <v>1</v>
      </c>
      <c r="BK8" s="3">
        <f t="shared" si="1"/>
        <v>12.416666666666666</v>
      </c>
      <c r="BL8" s="2">
        <f t="shared" si="2"/>
        <v>0.75</v>
      </c>
      <c r="BM8" s="2">
        <f t="shared" si="3"/>
        <v>0.5</v>
      </c>
      <c r="BN8" s="5" t="s">
        <v>78</v>
      </c>
      <c r="BO8" s="5" t="s">
        <v>79</v>
      </c>
      <c r="BR8" s="5" t="s">
        <v>226</v>
      </c>
      <c r="BS8" s="5" t="s">
        <v>88</v>
      </c>
    </row>
    <row r="9" spans="1:72" s="5" customFormat="1" ht="29.1" customHeight="1">
      <c r="A9" s="2">
        <v>6</v>
      </c>
      <c r="B9" s="12">
        <v>13239300</v>
      </c>
      <c r="C9" s="2" t="s">
        <v>320</v>
      </c>
      <c r="D9" s="2" t="s">
        <v>321</v>
      </c>
      <c r="E9" s="2"/>
      <c r="F9" s="2" t="s">
        <v>322</v>
      </c>
      <c r="G9" s="2" t="s">
        <v>147</v>
      </c>
      <c r="H9" s="2" t="s">
        <v>66</v>
      </c>
      <c r="I9" s="2" t="s">
        <v>84</v>
      </c>
      <c r="J9" s="2" t="s">
        <v>323</v>
      </c>
      <c r="K9" s="2" t="s">
        <v>68</v>
      </c>
      <c r="L9" s="2" t="s">
        <v>142</v>
      </c>
      <c r="M9" s="2" t="s">
        <v>147</v>
      </c>
      <c r="N9" s="2">
        <v>6024</v>
      </c>
      <c r="O9" s="2">
        <v>26502468</v>
      </c>
      <c r="P9" s="2" t="s">
        <v>324</v>
      </c>
      <c r="Q9" s="2">
        <v>2013</v>
      </c>
      <c r="R9" s="2" t="s">
        <v>80</v>
      </c>
      <c r="S9" s="2">
        <v>0</v>
      </c>
      <c r="T9" s="2" t="s">
        <v>71</v>
      </c>
      <c r="U9" s="2">
        <v>0</v>
      </c>
      <c r="V9" s="2">
        <v>0</v>
      </c>
      <c r="W9" s="2">
        <v>2016</v>
      </c>
      <c r="X9" s="2" t="s">
        <v>198</v>
      </c>
      <c r="Y9" s="2">
        <v>0</v>
      </c>
      <c r="Z9" s="2" t="s">
        <v>77</v>
      </c>
      <c r="AA9" s="2">
        <v>1</v>
      </c>
      <c r="AB9" s="2" t="s">
        <v>143</v>
      </c>
      <c r="AC9" s="2">
        <v>11.48</v>
      </c>
      <c r="AD9" s="2">
        <v>0</v>
      </c>
      <c r="AE9" s="2">
        <v>0</v>
      </c>
      <c r="AF9" s="2" t="s">
        <v>76</v>
      </c>
      <c r="AG9" s="2">
        <v>1</v>
      </c>
      <c r="AH9" s="2" t="s">
        <v>87</v>
      </c>
      <c r="AI9" s="2">
        <v>2</v>
      </c>
      <c r="AJ9" s="2" t="s">
        <v>97</v>
      </c>
      <c r="AK9" s="2" t="s">
        <v>143</v>
      </c>
      <c r="AL9" s="2">
        <v>11.56</v>
      </c>
      <c r="AM9" s="2">
        <v>0</v>
      </c>
      <c r="AN9" s="2">
        <v>0</v>
      </c>
      <c r="AO9" s="2" t="s">
        <v>76</v>
      </c>
      <c r="AP9" s="2">
        <v>1</v>
      </c>
      <c r="AQ9" s="2" t="s">
        <v>99</v>
      </c>
      <c r="AR9" s="2">
        <v>3</v>
      </c>
      <c r="AS9" s="2" t="s">
        <v>97</v>
      </c>
      <c r="AT9" s="2" t="s">
        <v>143</v>
      </c>
      <c r="AU9" s="2">
        <v>12.36</v>
      </c>
      <c r="AV9" s="2">
        <v>0</v>
      </c>
      <c r="AW9" s="2">
        <v>0</v>
      </c>
      <c r="AX9" s="2" t="s">
        <v>83</v>
      </c>
      <c r="AY9" s="2">
        <v>1</v>
      </c>
      <c r="AZ9" s="2"/>
      <c r="BA9" s="2"/>
      <c r="BB9" s="2"/>
      <c r="BC9" s="2"/>
      <c r="BD9" s="2"/>
      <c r="BE9" s="2"/>
      <c r="BF9" s="2"/>
      <c r="BG9" s="2"/>
      <c r="BH9" s="2"/>
      <c r="BI9" s="2"/>
      <c r="BJ9" s="2">
        <f t="shared" si="0"/>
        <v>0</v>
      </c>
      <c r="BK9" s="3">
        <f t="shared" si="1"/>
        <v>11.799999999999999</v>
      </c>
      <c r="BL9" s="2">
        <f t="shared" si="2"/>
        <v>0.75</v>
      </c>
      <c r="BM9" s="2">
        <f t="shared" si="3"/>
        <v>0</v>
      </c>
      <c r="BN9" s="5" t="s">
        <v>78</v>
      </c>
      <c r="BO9" s="5" t="s">
        <v>79</v>
      </c>
      <c r="BR9" s="5" t="s">
        <v>325</v>
      </c>
      <c r="BS9" s="5" t="s">
        <v>88</v>
      </c>
    </row>
    <row r="10" spans="1:72" s="5" customFormat="1" ht="29.1" customHeight="1">
      <c r="A10" s="2">
        <v>7</v>
      </c>
      <c r="B10" s="11" t="s">
        <v>356</v>
      </c>
      <c r="C10" s="1" t="s">
        <v>200</v>
      </c>
      <c r="D10" s="1" t="s">
        <v>201</v>
      </c>
      <c r="E10" s="1" t="s">
        <v>97</v>
      </c>
      <c r="F10" s="1" t="s">
        <v>72</v>
      </c>
      <c r="G10" s="6">
        <v>12.35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5" t="s">
        <v>78</v>
      </c>
      <c r="BO10" s="5" t="s">
        <v>79</v>
      </c>
      <c r="BR10" s="5" t="s">
        <v>337</v>
      </c>
      <c r="BS10" s="5" t="s">
        <v>88</v>
      </c>
    </row>
    <row r="11" spans="1:72" s="5" customFormat="1" ht="29.1" customHeight="1">
      <c r="A11" s="2">
        <v>8</v>
      </c>
      <c r="B11" s="12">
        <v>11036562</v>
      </c>
      <c r="C11" s="2" t="s">
        <v>330</v>
      </c>
      <c r="D11" s="2" t="s">
        <v>269</v>
      </c>
      <c r="E11" s="2" t="s">
        <v>330</v>
      </c>
      <c r="F11" s="2" t="s">
        <v>331</v>
      </c>
      <c r="G11" s="2" t="s">
        <v>101</v>
      </c>
      <c r="H11" s="2" t="s">
        <v>66</v>
      </c>
      <c r="I11" s="2" t="s">
        <v>84</v>
      </c>
      <c r="J11" s="2" t="s">
        <v>332</v>
      </c>
      <c r="K11" s="2" t="s">
        <v>68</v>
      </c>
      <c r="L11" s="2" t="s">
        <v>101</v>
      </c>
      <c r="M11" s="2" t="s">
        <v>101</v>
      </c>
      <c r="N11" s="2">
        <v>3011</v>
      </c>
      <c r="O11" s="2">
        <v>53974284</v>
      </c>
      <c r="P11" s="2" t="s">
        <v>333</v>
      </c>
      <c r="Q11" s="2">
        <v>2013</v>
      </c>
      <c r="R11" s="2" t="s">
        <v>80</v>
      </c>
      <c r="S11" s="2">
        <v>0</v>
      </c>
      <c r="T11" s="2" t="s">
        <v>71</v>
      </c>
      <c r="U11" s="2">
        <v>0</v>
      </c>
      <c r="V11" s="2">
        <v>0</v>
      </c>
      <c r="W11" s="2">
        <v>2016</v>
      </c>
      <c r="X11" s="2" t="s">
        <v>105</v>
      </c>
      <c r="Y11" s="2">
        <v>0</v>
      </c>
      <c r="Z11" s="2" t="s">
        <v>77</v>
      </c>
      <c r="AA11" s="2">
        <v>1</v>
      </c>
      <c r="AB11" s="2" t="s">
        <v>334</v>
      </c>
      <c r="AC11" s="2">
        <v>11.57</v>
      </c>
      <c r="AD11" s="2">
        <v>0</v>
      </c>
      <c r="AE11" s="2">
        <v>0</v>
      </c>
      <c r="AF11" s="2" t="s">
        <v>76</v>
      </c>
      <c r="AG11" s="2">
        <v>1</v>
      </c>
      <c r="AH11" s="2" t="s">
        <v>87</v>
      </c>
      <c r="AI11" s="2">
        <v>2</v>
      </c>
      <c r="AJ11" s="2" t="s">
        <v>97</v>
      </c>
      <c r="AK11" s="2" t="s">
        <v>335</v>
      </c>
      <c r="AL11" s="2">
        <v>12.15</v>
      </c>
      <c r="AM11" s="2">
        <v>0</v>
      </c>
      <c r="AN11" s="2">
        <v>0</v>
      </c>
      <c r="AO11" s="2" t="s">
        <v>83</v>
      </c>
      <c r="AP11" s="2">
        <v>1</v>
      </c>
      <c r="AQ11" s="2" t="s">
        <v>99</v>
      </c>
      <c r="AR11" s="2">
        <v>3</v>
      </c>
      <c r="AS11" s="2" t="s">
        <v>97</v>
      </c>
      <c r="AT11" s="2" t="s">
        <v>336</v>
      </c>
      <c r="AU11" s="2">
        <v>11</v>
      </c>
      <c r="AV11" s="2">
        <v>0</v>
      </c>
      <c r="AW11" s="2">
        <v>0</v>
      </c>
      <c r="AX11" s="2" t="s">
        <v>76</v>
      </c>
      <c r="AY11" s="2">
        <v>1</v>
      </c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>
        <f t="shared" ref="BJ11:BJ27" si="4">SUM(W11-Q11)-3</f>
        <v>0</v>
      </c>
      <c r="BK11" s="3">
        <f t="shared" ref="BK11:BK29" si="5">SUM(AC11+AL11+AU11)/3</f>
        <v>11.573333333333332</v>
      </c>
      <c r="BL11" s="2">
        <f t="shared" ref="BL11:BL29" si="6">SUM(AG11+AP11+AY11)*0.25</f>
        <v>0.75</v>
      </c>
      <c r="BM11" s="2">
        <f t="shared" ref="BM11:BM29" si="7">SUM(BJ11*0.5)</f>
        <v>0</v>
      </c>
      <c r="BN11" s="8" t="s">
        <v>78</v>
      </c>
      <c r="BO11" s="8" t="s">
        <v>79</v>
      </c>
      <c r="BP11" s="8"/>
      <c r="BQ11" s="8"/>
      <c r="BR11" s="8" t="s">
        <v>255</v>
      </c>
      <c r="BS11" s="8" t="s">
        <v>88</v>
      </c>
      <c r="BT11" s="8"/>
    </row>
    <row r="12" spans="1:72" s="5" customFormat="1" ht="29.1" customHeight="1">
      <c r="A12" s="2">
        <v>9</v>
      </c>
      <c r="B12" s="11" t="s">
        <v>357</v>
      </c>
      <c r="C12" s="2" t="s">
        <v>301</v>
      </c>
      <c r="D12" s="2" t="s">
        <v>302</v>
      </c>
      <c r="E12" s="2"/>
      <c r="F12" s="2" t="s">
        <v>303</v>
      </c>
      <c r="G12" s="2" t="s">
        <v>304</v>
      </c>
      <c r="H12" s="2" t="s">
        <v>66</v>
      </c>
      <c r="I12" s="2" t="s">
        <v>84</v>
      </c>
      <c r="J12" s="2" t="s">
        <v>305</v>
      </c>
      <c r="K12" s="2" t="s">
        <v>68</v>
      </c>
      <c r="L12" s="2" t="s">
        <v>69</v>
      </c>
      <c r="M12" s="2" t="s">
        <v>304</v>
      </c>
      <c r="N12" s="2">
        <v>5193</v>
      </c>
      <c r="O12" s="2">
        <v>29474607</v>
      </c>
      <c r="P12" s="2" t="s">
        <v>306</v>
      </c>
      <c r="Q12" s="2">
        <v>2012</v>
      </c>
      <c r="R12" s="2" t="s">
        <v>80</v>
      </c>
      <c r="S12" s="2">
        <v>0</v>
      </c>
      <c r="T12" s="2" t="s">
        <v>71</v>
      </c>
      <c r="U12" s="2">
        <v>0</v>
      </c>
      <c r="V12" s="2">
        <v>0</v>
      </c>
      <c r="W12" s="2">
        <v>2015</v>
      </c>
      <c r="X12" s="2"/>
      <c r="Y12" s="2">
        <v>0</v>
      </c>
      <c r="Z12" s="2" t="s">
        <v>86</v>
      </c>
      <c r="AA12" s="2">
        <v>1</v>
      </c>
      <c r="AB12" s="2" t="s">
        <v>307</v>
      </c>
      <c r="AC12" s="2">
        <v>11.6</v>
      </c>
      <c r="AD12" s="2">
        <v>0</v>
      </c>
      <c r="AE12" s="2">
        <v>0</v>
      </c>
      <c r="AF12" s="2" t="s">
        <v>76</v>
      </c>
      <c r="AG12" s="2">
        <v>1</v>
      </c>
      <c r="AH12" s="2" t="s">
        <v>77</v>
      </c>
      <c r="AI12" s="2">
        <v>2</v>
      </c>
      <c r="AJ12" s="2" t="s">
        <v>97</v>
      </c>
      <c r="AK12" s="2" t="s">
        <v>307</v>
      </c>
      <c r="AL12" s="2">
        <v>11.74</v>
      </c>
      <c r="AM12" s="2">
        <v>0</v>
      </c>
      <c r="AN12" s="2">
        <v>0</v>
      </c>
      <c r="AO12" s="2" t="s">
        <v>76</v>
      </c>
      <c r="AP12" s="2">
        <v>1</v>
      </c>
      <c r="AQ12" s="2" t="s">
        <v>87</v>
      </c>
      <c r="AR12" s="2">
        <v>3</v>
      </c>
      <c r="AS12" s="2" t="s">
        <v>97</v>
      </c>
      <c r="AT12" s="2" t="s">
        <v>307</v>
      </c>
      <c r="AU12" s="2">
        <v>10.98</v>
      </c>
      <c r="AV12" s="2">
        <v>0</v>
      </c>
      <c r="AW12" s="2">
        <v>0</v>
      </c>
      <c r="AX12" s="2" t="s">
        <v>76</v>
      </c>
      <c r="AY12" s="2">
        <v>1</v>
      </c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>
        <f t="shared" si="4"/>
        <v>0</v>
      </c>
      <c r="BK12" s="3">
        <f t="shared" si="5"/>
        <v>11.44</v>
      </c>
      <c r="BL12" s="2">
        <f t="shared" si="6"/>
        <v>0.75</v>
      </c>
      <c r="BM12" s="2">
        <f t="shared" si="7"/>
        <v>0</v>
      </c>
      <c r="BN12" s="5" t="s">
        <v>78</v>
      </c>
      <c r="BO12" s="5" t="s">
        <v>79</v>
      </c>
      <c r="BR12" s="5" t="s">
        <v>129</v>
      </c>
      <c r="BS12" s="5" t="s">
        <v>130</v>
      </c>
    </row>
    <row r="13" spans="1:72" s="5" customFormat="1" ht="29.1" customHeight="1">
      <c r="A13" s="2">
        <v>10</v>
      </c>
      <c r="B13" s="12">
        <v>11054095</v>
      </c>
      <c r="C13" s="2" t="s">
        <v>119</v>
      </c>
      <c r="D13" s="2" t="s">
        <v>120</v>
      </c>
      <c r="E13" s="2"/>
      <c r="F13" s="2" t="s">
        <v>121</v>
      </c>
      <c r="G13" s="2" t="s">
        <v>101</v>
      </c>
      <c r="H13" s="2" t="s">
        <v>66</v>
      </c>
      <c r="I13" s="2" t="s">
        <v>84</v>
      </c>
      <c r="J13" s="2" t="s">
        <v>122</v>
      </c>
      <c r="K13" s="2" t="s">
        <v>68</v>
      </c>
      <c r="L13" s="2" t="s">
        <v>101</v>
      </c>
      <c r="M13" s="2" t="s">
        <v>123</v>
      </c>
      <c r="N13" s="2">
        <v>3039</v>
      </c>
      <c r="O13" s="2">
        <v>24733325</v>
      </c>
      <c r="P13" s="2" t="s">
        <v>124</v>
      </c>
      <c r="Q13" s="2">
        <v>2013</v>
      </c>
      <c r="R13" s="2" t="s">
        <v>80</v>
      </c>
      <c r="S13" s="2">
        <v>0</v>
      </c>
      <c r="T13" s="2" t="s">
        <v>71</v>
      </c>
      <c r="U13" s="2">
        <v>0</v>
      </c>
      <c r="V13" s="2">
        <v>0</v>
      </c>
      <c r="W13" s="2">
        <v>2016</v>
      </c>
      <c r="X13" s="2" t="s">
        <v>125</v>
      </c>
      <c r="Y13" s="2">
        <v>0</v>
      </c>
      <c r="Z13" s="2" t="s">
        <v>77</v>
      </c>
      <c r="AA13" s="2">
        <v>1</v>
      </c>
      <c r="AB13" s="2" t="s">
        <v>126</v>
      </c>
      <c r="AC13" s="2">
        <v>10.9</v>
      </c>
      <c r="AD13" s="2">
        <v>0</v>
      </c>
      <c r="AE13" s="2">
        <v>0</v>
      </c>
      <c r="AF13" s="2" t="s">
        <v>76</v>
      </c>
      <c r="AG13" s="2">
        <v>1</v>
      </c>
      <c r="AH13" s="2" t="s">
        <v>87</v>
      </c>
      <c r="AI13" s="2">
        <v>2</v>
      </c>
      <c r="AJ13" s="2" t="s">
        <v>97</v>
      </c>
      <c r="AK13" s="2" t="s">
        <v>127</v>
      </c>
      <c r="AL13" s="2">
        <v>11.03</v>
      </c>
      <c r="AM13" s="2">
        <v>0</v>
      </c>
      <c r="AN13" s="2">
        <v>0</v>
      </c>
      <c r="AO13" s="2" t="s">
        <v>76</v>
      </c>
      <c r="AP13" s="2">
        <v>1</v>
      </c>
      <c r="AQ13" s="2" t="s">
        <v>99</v>
      </c>
      <c r="AR13" s="2">
        <v>3</v>
      </c>
      <c r="AS13" s="2" t="s">
        <v>97</v>
      </c>
      <c r="AT13" s="2" t="s">
        <v>128</v>
      </c>
      <c r="AU13" s="2">
        <v>12.23</v>
      </c>
      <c r="AV13" s="2">
        <v>0</v>
      </c>
      <c r="AW13" s="2">
        <v>0</v>
      </c>
      <c r="AX13" s="2" t="s">
        <v>83</v>
      </c>
      <c r="AY13" s="2">
        <v>1</v>
      </c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>
        <f t="shared" si="4"/>
        <v>0</v>
      </c>
      <c r="BK13" s="3">
        <f t="shared" si="5"/>
        <v>11.386666666666665</v>
      </c>
      <c r="BL13" s="2">
        <f t="shared" si="6"/>
        <v>0.75</v>
      </c>
      <c r="BM13" s="2">
        <f t="shared" si="7"/>
        <v>0</v>
      </c>
      <c r="BN13" s="5" t="s">
        <v>79</v>
      </c>
      <c r="BO13" s="5" t="s">
        <v>78</v>
      </c>
      <c r="BR13" s="5" t="s">
        <v>172</v>
      </c>
      <c r="BS13" s="5" t="s">
        <v>88</v>
      </c>
    </row>
    <row r="14" spans="1:72" s="5" customFormat="1" ht="29.1" customHeight="1">
      <c r="A14" s="2">
        <v>11</v>
      </c>
      <c r="B14" s="12">
        <v>14229204</v>
      </c>
      <c r="C14" s="2" t="s">
        <v>167</v>
      </c>
      <c r="D14" s="2" t="s">
        <v>100</v>
      </c>
      <c r="E14" s="2"/>
      <c r="F14" s="2" t="s">
        <v>168</v>
      </c>
      <c r="G14" s="2" t="s">
        <v>131</v>
      </c>
      <c r="H14" s="2" t="s">
        <v>66</v>
      </c>
      <c r="I14" s="2" t="s">
        <v>84</v>
      </c>
      <c r="J14" s="2" t="s">
        <v>169</v>
      </c>
      <c r="K14" s="2" t="s">
        <v>68</v>
      </c>
      <c r="L14" s="2" t="s">
        <v>90</v>
      </c>
      <c r="M14" s="2" t="s">
        <v>132</v>
      </c>
      <c r="N14" s="2">
        <v>9170</v>
      </c>
      <c r="O14" s="2">
        <v>41823633</v>
      </c>
      <c r="P14" s="2" t="s">
        <v>170</v>
      </c>
      <c r="Q14" s="2">
        <v>2012</v>
      </c>
      <c r="R14" s="2" t="s">
        <v>80</v>
      </c>
      <c r="S14" s="2">
        <v>0</v>
      </c>
      <c r="T14" s="2" t="s">
        <v>71</v>
      </c>
      <c r="U14" s="2">
        <v>0</v>
      </c>
      <c r="V14" s="2">
        <v>0</v>
      </c>
      <c r="W14" s="2">
        <v>2016</v>
      </c>
      <c r="X14" s="2"/>
      <c r="Y14" s="2">
        <v>0</v>
      </c>
      <c r="Z14" s="2" t="s">
        <v>77</v>
      </c>
      <c r="AA14" s="2">
        <v>1</v>
      </c>
      <c r="AB14" s="2" t="s">
        <v>171</v>
      </c>
      <c r="AC14" s="2">
        <v>10.97</v>
      </c>
      <c r="AD14" s="2">
        <v>0</v>
      </c>
      <c r="AE14" s="2">
        <v>0</v>
      </c>
      <c r="AF14" s="2" t="s">
        <v>76</v>
      </c>
      <c r="AG14" s="2">
        <v>1</v>
      </c>
      <c r="AH14" s="2" t="s">
        <v>87</v>
      </c>
      <c r="AI14" s="2">
        <v>2</v>
      </c>
      <c r="AJ14" s="2" t="s">
        <v>97</v>
      </c>
      <c r="AK14" s="2" t="s">
        <v>171</v>
      </c>
      <c r="AL14" s="2">
        <v>11.65</v>
      </c>
      <c r="AM14" s="2">
        <v>0</v>
      </c>
      <c r="AN14" s="2">
        <v>0</v>
      </c>
      <c r="AO14" s="2" t="s">
        <v>76</v>
      </c>
      <c r="AP14" s="2">
        <v>1</v>
      </c>
      <c r="AQ14" s="2" t="s">
        <v>99</v>
      </c>
      <c r="AR14" s="2">
        <v>3</v>
      </c>
      <c r="AS14" s="2" t="s">
        <v>97</v>
      </c>
      <c r="AT14" s="2" t="s">
        <v>171</v>
      </c>
      <c r="AU14" s="2">
        <v>12.23</v>
      </c>
      <c r="AV14" s="2">
        <v>0</v>
      </c>
      <c r="AW14" s="2">
        <v>0</v>
      </c>
      <c r="AX14" s="2" t="s">
        <v>83</v>
      </c>
      <c r="AY14" s="2">
        <v>1</v>
      </c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>
        <f t="shared" si="4"/>
        <v>1</v>
      </c>
      <c r="BK14" s="3">
        <f t="shared" si="5"/>
        <v>11.616666666666667</v>
      </c>
      <c r="BL14" s="2">
        <f t="shared" si="6"/>
        <v>0.75</v>
      </c>
      <c r="BM14" s="2">
        <f t="shared" si="7"/>
        <v>0.5</v>
      </c>
      <c r="BN14" s="5" t="s">
        <v>79</v>
      </c>
      <c r="BO14" s="5" t="s">
        <v>78</v>
      </c>
      <c r="BR14" s="5" t="s">
        <v>106</v>
      </c>
      <c r="BS14" s="5" t="s">
        <v>107</v>
      </c>
    </row>
    <row r="15" spans="1:72" s="5" customFormat="1" ht="29.1" customHeight="1">
      <c r="A15" s="2">
        <v>12</v>
      </c>
      <c r="B15" s="12">
        <v>11051928</v>
      </c>
      <c r="C15" s="2" t="s">
        <v>245</v>
      </c>
      <c r="D15" s="2" t="s">
        <v>140</v>
      </c>
      <c r="E15" s="2"/>
      <c r="F15" s="2" t="s">
        <v>246</v>
      </c>
      <c r="G15" s="2" t="s">
        <v>247</v>
      </c>
      <c r="H15" s="2" t="s">
        <v>66</v>
      </c>
      <c r="I15" s="2" t="s">
        <v>84</v>
      </c>
      <c r="J15" s="2" t="s">
        <v>248</v>
      </c>
      <c r="K15" s="2" t="s">
        <v>68</v>
      </c>
      <c r="L15" s="2" t="s">
        <v>101</v>
      </c>
      <c r="M15" s="2" t="s">
        <v>249</v>
      </c>
      <c r="N15" s="2">
        <v>3030</v>
      </c>
      <c r="O15" s="2">
        <v>58887329</v>
      </c>
      <c r="P15" s="2" t="s">
        <v>250</v>
      </c>
      <c r="Q15" s="2">
        <v>2013</v>
      </c>
      <c r="R15" s="2" t="s">
        <v>80</v>
      </c>
      <c r="S15" s="2">
        <v>0</v>
      </c>
      <c r="T15" s="2" t="s">
        <v>71</v>
      </c>
      <c r="U15" s="2">
        <v>0</v>
      </c>
      <c r="V15" s="2">
        <v>0</v>
      </c>
      <c r="W15" s="2">
        <v>2016</v>
      </c>
      <c r="X15" s="2"/>
      <c r="Y15" s="2">
        <v>0</v>
      </c>
      <c r="Z15" s="2" t="s">
        <v>77</v>
      </c>
      <c r="AA15" s="2">
        <v>1</v>
      </c>
      <c r="AB15" s="2" t="s">
        <v>251</v>
      </c>
      <c r="AC15" s="2">
        <v>11.1</v>
      </c>
      <c r="AD15" s="2">
        <v>0</v>
      </c>
      <c r="AE15" s="2">
        <v>0</v>
      </c>
      <c r="AF15" s="2" t="s">
        <v>76</v>
      </c>
      <c r="AG15" s="2">
        <v>1</v>
      </c>
      <c r="AH15" s="2" t="s">
        <v>87</v>
      </c>
      <c r="AI15" s="2">
        <v>2</v>
      </c>
      <c r="AJ15" s="2" t="s">
        <v>97</v>
      </c>
      <c r="AK15" s="2" t="s">
        <v>252</v>
      </c>
      <c r="AL15" s="2">
        <v>11.14</v>
      </c>
      <c r="AM15" s="2">
        <v>0</v>
      </c>
      <c r="AN15" s="2">
        <v>0</v>
      </c>
      <c r="AO15" s="2" t="s">
        <v>76</v>
      </c>
      <c r="AP15" s="2">
        <v>1</v>
      </c>
      <c r="AQ15" s="2" t="s">
        <v>99</v>
      </c>
      <c r="AR15" s="2">
        <v>3</v>
      </c>
      <c r="AS15" s="2" t="s">
        <v>97</v>
      </c>
      <c r="AT15" s="2" t="s">
        <v>253</v>
      </c>
      <c r="AU15" s="2">
        <v>11.07</v>
      </c>
      <c r="AV15" s="2">
        <v>0</v>
      </c>
      <c r="AW15" s="2">
        <v>0</v>
      </c>
      <c r="AX15" s="2" t="s">
        <v>76</v>
      </c>
      <c r="AY15" s="2">
        <v>1</v>
      </c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>
        <f t="shared" si="4"/>
        <v>0</v>
      </c>
      <c r="BK15" s="3">
        <f t="shared" si="5"/>
        <v>11.103333333333333</v>
      </c>
      <c r="BL15" s="2">
        <f t="shared" si="6"/>
        <v>0.75</v>
      </c>
      <c r="BM15" s="2">
        <f t="shared" si="7"/>
        <v>0</v>
      </c>
      <c r="BN15" s="5" t="s">
        <v>78</v>
      </c>
      <c r="BO15" s="5" t="s">
        <v>79</v>
      </c>
      <c r="BR15" s="5" t="s">
        <v>300</v>
      </c>
      <c r="BS15" s="5" t="s">
        <v>88</v>
      </c>
    </row>
    <row r="16" spans="1:72" s="5" customFormat="1" ht="29.1" customHeight="1">
      <c r="A16" s="2">
        <v>13</v>
      </c>
      <c r="B16" s="12">
        <v>11043713</v>
      </c>
      <c r="C16" s="2" t="s">
        <v>294</v>
      </c>
      <c r="D16" s="2" t="s">
        <v>295</v>
      </c>
      <c r="E16" s="2" t="s">
        <v>296</v>
      </c>
      <c r="F16" s="2" t="s">
        <v>297</v>
      </c>
      <c r="G16" s="2" t="s">
        <v>118</v>
      </c>
      <c r="H16" s="2" t="s">
        <v>66</v>
      </c>
      <c r="I16" s="2" t="s">
        <v>84</v>
      </c>
      <c r="J16" s="2" t="s">
        <v>298</v>
      </c>
      <c r="K16" s="2" t="s">
        <v>68</v>
      </c>
      <c r="L16" s="2" t="s">
        <v>101</v>
      </c>
      <c r="M16" s="2" t="s">
        <v>118</v>
      </c>
      <c r="N16" s="2">
        <v>3078</v>
      </c>
      <c r="O16" s="2">
        <v>27553450</v>
      </c>
      <c r="P16" s="2" t="s">
        <v>299</v>
      </c>
      <c r="Q16" s="2">
        <v>2013</v>
      </c>
      <c r="R16" s="2" t="s">
        <v>80</v>
      </c>
      <c r="S16" s="2">
        <v>0</v>
      </c>
      <c r="T16" s="2" t="s">
        <v>71</v>
      </c>
      <c r="U16" s="2">
        <v>0</v>
      </c>
      <c r="V16" s="2">
        <v>0</v>
      </c>
      <c r="W16" s="2">
        <v>2016</v>
      </c>
      <c r="X16" s="2" t="s">
        <v>85</v>
      </c>
      <c r="Y16" s="2">
        <v>0</v>
      </c>
      <c r="Z16" s="2" t="s">
        <v>77</v>
      </c>
      <c r="AA16" s="2">
        <v>1</v>
      </c>
      <c r="AB16" s="2" t="s">
        <v>81</v>
      </c>
      <c r="AC16" s="2">
        <v>11.36</v>
      </c>
      <c r="AD16" s="2">
        <v>0</v>
      </c>
      <c r="AE16" s="2">
        <v>0</v>
      </c>
      <c r="AF16" s="2" t="s">
        <v>76</v>
      </c>
      <c r="AG16" s="2">
        <v>1</v>
      </c>
      <c r="AH16" s="2" t="s">
        <v>87</v>
      </c>
      <c r="AI16" s="2">
        <v>2</v>
      </c>
      <c r="AJ16" s="2" t="s">
        <v>97</v>
      </c>
      <c r="AK16" s="2" t="s">
        <v>81</v>
      </c>
      <c r="AL16" s="2">
        <v>11.09</v>
      </c>
      <c r="AM16" s="2">
        <v>0</v>
      </c>
      <c r="AN16" s="2">
        <v>0</v>
      </c>
      <c r="AO16" s="2" t="s">
        <v>76</v>
      </c>
      <c r="AP16" s="2">
        <v>1</v>
      </c>
      <c r="AQ16" s="2" t="s">
        <v>99</v>
      </c>
      <c r="AR16" s="2">
        <v>3</v>
      </c>
      <c r="AS16" s="2" t="s">
        <v>97</v>
      </c>
      <c r="AT16" s="2" t="s">
        <v>81</v>
      </c>
      <c r="AU16" s="2">
        <v>10.81</v>
      </c>
      <c r="AV16" s="2">
        <v>0</v>
      </c>
      <c r="AW16" s="2">
        <v>0</v>
      </c>
      <c r="AX16" s="2" t="s">
        <v>76</v>
      </c>
      <c r="AY16" s="2">
        <v>1</v>
      </c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>
        <f t="shared" si="4"/>
        <v>0</v>
      </c>
      <c r="BK16" s="3">
        <f t="shared" si="5"/>
        <v>11.086666666666666</v>
      </c>
      <c r="BL16" s="2">
        <f t="shared" si="6"/>
        <v>0.75</v>
      </c>
      <c r="BM16" s="2">
        <f t="shared" si="7"/>
        <v>0</v>
      </c>
      <c r="BN16" s="5" t="s">
        <v>79</v>
      </c>
      <c r="BO16" s="5" t="s">
        <v>78</v>
      </c>
      <c r="BR16" s="5" t="s">
        <v>114</v>
      </c>
      <c r="BS16" s="5" t="s">
        <v>88</v>
      </c>
    </row>
    <row r="17" spans="1:71" s="5" customFormat="1" ht="29.1" customHeight="1">
      <c r="A17" s="2">
        <v>14</v>
      </c>
      <c r="B17" s="12">
        <v>14229035</v>
      </c>
      <c r="C17" s="2" t="s">
        <v>108</v>
      </c>
      <c r="D17" s="2" t="s">
        <v>109</v>
      </c>
      <c r="E17" s="2"/>
      <c r="F17" s="2" t="s">
        <v>110</v>
      </c>
      <c r="G17" s="2" t="s">
        <v>89</v>
      </c>
      <c r="H17" s="2" t="s">
        <v>66</v>
      </c>
      <c r="I17" s="2" t="s">
        <v>84</v>
      </c>
      <c r="J17" s="2" t="s">
        <v>111</v>
      </c>
      <c r="K17" s="2" t="s">
        <v>68</v>
      </c>
      <c r="L17" s="2" t="s">
        <v>90</v>
      </c>
      <c r="M17" s="2" t="s">
        <v>89</v>
      </c>
      <c r="N17" s="2">
        <v>9100</v>
      </c>
      <c r="O17" s="2">
        <v>25801795</v>
      </c>
      <c r="P17" s="2" t="s">
        <v>112</v>
      </c>
      <c r="Q17" s="2">
        <v>2013</v>
      </c>
      <c r="R17" s="2" t="s">
        <v>80</v>
      </c>
      <c r="S17" s="2">
        <v>0</v>
      </c>
      <c r="T17" s="2" t="s">
        <v>71</v>
      </c>
      <c r="U17" s="2">
        <v>0</v>
      </c>
      <c r="V17" s="2">
        <v>0</v>
      </c>
      <c r="W17" s="2">
        <v>2016</v>
      </c>
      <c r="X17" s="2"/>
      <c r="Y17" s="2">
        <v>0</v>
      </c>
      <c r="Z17" s="2" t="s">
        <v>77</v>
      </c>
      <c r="AA17" s="2">
        <v>1</v>
      </c>
      <c r="AB17" s="2" t="s">
        <v>113</v>
      </c>
      <c r="AC17" s="2">
        <v>11.25</v>
      </c>
      <c r="AD17" s="2">
        <v>0</v>
      </c>
      <c r="AE17" s="2">
        <v>0</v>
      </c>
      <c r="AF17" s="2" t="s">
        <v>76</v>
      </c>
      <c r="AG17" s="2">
        <v>1</v>
      </c>
      <c r="AH17" s="2" t="s">
        <v>87</v>
      </c>
      <c r="AI17" s="2">
        <v>2</v>
      </c>
      <c r="AJ17" s="2" t="s">
        <v>97</v>
      </c>
      <c r="AK17" s="2" t="s">
        <v>113</v>
      </c>
      <c r="AL17" s="2">
        <v>11.78</v>
      </c>
      <c r="AM17" s="2">
        <v>0</v>
      </c>
      <c r="AN17" s="2">
        <v>0</v>
      </c>
      <c r="AO17" s="2" t="s">
        <v>76</v>
      </c>
      <c r="AP17" s="2">
        <v>1</v>
      </c>
      <c r="AQ17" s="2" t="s">
        <v>99</v>
      </c>
      <c r="AR17" s="2">
        <v>3</v>
      </c>
      <c r="AS17" s="2" t="s">
        <v>97</v>
      </c>
      <c r="AT17" s="2" t="s">
        <v>113</v>
      </c>
      <c r="AU17" s="2">
        <v>10.130000000000001</v>
      </c>
      <c r="AV17" s="2">
        <v>0</v>
      </c>
      <c r="AW17" s="2">
        <v>0</v>
      </c>
      <c r="AX17" s="2" t="s">
        <v>76</v>
      </c>
      <c r="AY17" s="2">
        <v>1</v>
      </c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>
        <f t="shared" si="4"/>
        <v>0</v>
      </c>
      <c r="BK17" s="3">
        <f t="shared" si="5"/>
        <v>11.053333333333335</v>
      </c>
      <c r="BL17" s="2">
        <f t="shared" si="6"/>
        <v>0.75</v>
      </c>
      <c r="BM17" s="2">
        <f t="shared" si="7"/>
        <v>0</v>
      </c>
      <c r="BN17" s="5" t="s">
        <v>78</v>
      </c>
      <c r="BO17" s="5" t="s">
        <v>79</v>
      </c>
      <c r="BR17" s="5" t="s">
        <v>254</v>
      </c>
      <c r="BS17" s="5" t="s">
        <v>88</v>
      </c>
    </row>
    <row r="18" spans="1:71" s="5" customFormat="1" ht="29.1" customHeight="1">
      <c r="A18" s="2">
        <v>15</v>
      </c>
      <c r="B18" s="12">
        <v>11034700</v>
      </c>
      <c r="C18" s="2" t="s">
        <v>326</v>
      </c>
      <c r="D18" s="2" t="s">
        <v>292</v>
      </c>
      <c r="E18" s="2" t="s">
        <v>326</v>
      </c>
      <c r="F18" s="2" t="s">
        <v>327</v>
      </c>
      <c r="G18" s="2" t="s">
        <v>101</v>
      </c>
      <c r="H18" s="2" t="s">
        <v>66</v>
      </c>
      <c r="I18" s="2" t="s">
        <v>84</v>
      </c>
      <c r="J18" s="2" t="s">
        <v>328</v>
      </c>
      <c r="K18" s="2" t="s">
        <v>68</v>
      </c>
      <c r="L18" s="2" t="s">
        <v>101</v>
      </c>
      <c r="M18" s="2" t="s">
        <v>101</v>
      </c>
      <c r="N18" s="2">
        <v>3083</v>
      </c>
      <c r="O18" s="2">
        <v>54359407</v>
      </c>
      <c r="P18" s="2" t="s">
        <v>329</v>
      </c>
      <c r="Q18" s="2">
        <v>2013</v>
      </c>
      <c r="R18" s="2" t="s">
        <v>80</v>
      </c>
      <c r="S18" s="2">
        <v>0</v>
      </c>
      <c r="T18" s="2" t="s">
        <v>71</v>
      </c>
      <c r="U18" s="2">
        <v>0</v>
      </c>
      <c r="V18" s="2">
        <v>0</v>
      </c>
      <c r="W18" s="2">
        <v>2016</v>
      </c>
      <c r="X18" s="2"/>
      <c r="Y18" s="2">
        <v>0</v>
      </c>
      <c r="Z18" s="2" t="s">
        <v>77</v>
      </c>
      <c r="AA18" s="2">
        <v>1</v>
      </c>
      <c r="AB18" s="2" t="s">
        <v>98</v>
      </c>
      <c r="AC18" s="2">
        <v>11.43</v>
      </c>
      <c r="AD18" s="2">
        <v>0</v>
      </c>
      <c r="AE18" s="2">
        <v>0</v>
      </c>
      <c r="AF18" s="2" t="s">
        <v>76</v>
      </c>
      <c r="AG18" s="2">
        <v>1</v>
      </c>
      <c r="AH18" s="2" t="s">
        <v>87</v>
      </c>
      <c r="AI18" s="2">
        <v>2</v>
      </c>
      <c r="AJ18" s="2" t="s">
        <v>97</v>
      </c>
      <c r="AK18" s="2" t="s">
        <v>98</v>
      </c>
      <c r="AL18" s="2">
        <v>10.34</v>
      </c>
      <c r="AM18" s="2">
        <v>0</v>
      </c>
      <c r="AN18" s="2">
        <v>0</v>
      </c>
      <c r="AO18" s="2" t="s">
        <v>76</v>
      </c>
      <c r="AP18" s="2">
        <v>1</v>
      </c>
      <c r="AQ18" s="2" t="s">
        <v>99</v>
      </c>
      <c r="AR18" s="2">
        <v>3</v>
      </c>
      <c r="AS18" s="2" t="s">
        <v>97</v>
      </c>
      <c r="AT18" s="2" t="s">
        <v>98</v>
      </c>
      <c r="AU18" s="2">
        <v>10.93</v>
      </c>
      <c r="AV18" s="2">
        <v>0</v>
      </c>
      <c r="AW18" s="2">
        <v>0</v>
      </c>
      <c r="AX18" s="2" t="s">
        <v>76</v>
      </c>
      <c r="AY18" s="2">
        <v>1</v>
      </c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>
        <f t="shared" si="4"/>
        <v>0</v>
      </c>
      <c r="BK18" s="3">
        <f t="shared" si="5"/>
        <v>10.9</v>
      </c>
      <c r="BL18" s="2">
        <f t="shared" si="6"/>
        <v>0.75</v>
      </c>
      <c r="BM18" s="2">
        <f t="shared" si="7"/>
        <v>0</v>
      </c>
      <c r="BN18" s="5" t="s">
        <v>79</v>
      </c>
      <c r="BO18" s="5" t="s">
        <v>78</v>
      </c>
      <c r="BR18" s="5" t="s">
        <v>290</v>
      </c>
      <c r="BS18" s="5" t="s">
        <v>88</v>
      </c>
    </row>
    <row r="19" spans="1:71" s="5" customFormat="1" ht="29.1" customHeight="1">
      <c r="A19" s="2">
        <v>16</v>
      </c>
      <c r="B19" s="12">
        <v>13436212</v>
      </c>
      <c r="C19" s="2" t="s">
        <v>284</v>
      </c>
      <c r="D19" s="2" t="s">
        <v>285</v>
      </c>
      <c r="E19" s="2"/>
      <c r="F19" s="2" t="s">
        <v>286</v>
      </c>
      <c r="G19" s="2" t="s">
        <v>287</v>
      </c>
      <c r="H19" s="2" t="s">
        <v>66</v>
      </c>
      <c r="I19" s="2" t="s">
        <v>84</v>
      </c>
      <c r="J19" s="2" t="s">
        <v>288</v>
      </c>
      <c r="K19" s="2" t="s">
        <v>68</v>
      </c>
      <c r="L19" s="2" t="s">
        <v>96</v>
      </c>
      <c r="M19" s="2" t="s">
        <v>95</v>
      </c>
      <c r="N19" s="2">
        <v>4116</v>
      </c>
      <c r="O19" s="2">
        <v>26644756</v>
      </c>
      <c r="P19" s="2" t="s">
        <v>289</v>
      </c>
      <c r="Q19" s="2">
        <v>2013</v>
      </c>
      <c r="R19" s="2" t="s">
        <v>80</v>
      </c>
      <c r="S19" s="2">
        <v>0</v>
      </c>
      <c r="T19" s="2" t="s">
        <v>71</v>
      </c>
      <c r="U19" s="2">
        <v>0</v>
      </c>
      <c r="V19" s="2">
        <v>0</v>
      </c>
      <c r="W19" s="2">
        <v>2016</v>
      </c>
      <c r="X19" s="2" t="s">
        <v>105</v>
      </c>
      <c r="Y19" s="2">
        <v>0</v>
      </c>
      <c r="Z19" s="2" t="s">
        <v>77</v>
      </c>
      <c r="AA19" s="2">
        <v>1</v>
      </c>
      <c r="AB19" s="2" t="s">
        <v>81</v>
      </c>
      <c r="AC19" s="2">
        <v>10.89</v>
      </c>
      <c r="AD19" s="2">
        <v>0</v>
      </c>
      <c r="AE19" s="2">
        <v>0</v>
      </c>
      <c r="AF19" s="2" t="s">
        <v>76</v>
      </c>
      <c r="AG19" s="2">
        <v>0</v>
      </c>
      <c r="AH19" s="2" t="s">
        <v>87</v>
      </c>
      <c r="AI19" s="2">
        <v>2</v>
      </c>
      <c r="AJ19" s="2" t="s">
        <v>97</v>
      </c>
      <c r="AK19" s="2" t="s">
        <v>81</v>
      </c>
      <c r="AL19" s="2">
        <v>11.36</v>
      </c>
      <c r="AM19" s="2">
        <v>0</v>
      </c>
      <c r="AN19" s="2">
        <v>0</v>
      </c>
      <c r="AO19" s="2" t="s">
        <v>76</v>
      </c>
      <c r="AP19" s="2">
        <v>1</v>
      </c>
      <c r="AQ19" s="2" t="s">
        <v>99</v>
      </c>
      <c r="AR19" s="2">
        <v>3</v>
      </c>
      <c r="AS19" s="2" t="s">
        <v>97</v>
      </c>
      <c r="AT19" s="2" t="s">
        <v>81</v>
      </c>
      <c r="AU19" s="2">
        <v>11.79</v>
      </c>
      <c r="AV19" s="2">
        <v>0</v>
      </c>
      <c r="AW19" s="2">
        <v>0</v>
      </c>
      <c r="AX19" s="2" t="s">
        <v>76</v>
      </c>
      <c r="AY19" s="2">
        <v>0</v>
      </c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>
        <f t="shared" si="4"/>
        <v>0</v>
      </c>
      <c r="BK19" s="3">
        <f t="shared" si="5"/>
        <v>11.346666666666666</v>
      </c>
      <c r="BL19" s="2">
        <f t="shared" si="6"/>
        <v>0.25</v>
      </c>
      <c r="BM19" s="2">
        <f t="shared" si="7"/>
        <v>0</v>
      </c>
      <c r="BN19" s="5" t="s">
        <v>79</v>
      </c>
      <c r="BO19" s="5" t="s">
        <v>78</v>
      </c>
      <c r="BR19" s="5" t="s">
        <v>282</v>
      </c>
      <c r="BS19" s="5" t="s">
        <v>283</v>
      </c>
    </row>
    <row r="20" spans="1:71" s="5" customFormat="1" ht="29.1" customHeight="1">
      <c r="A20" s="2">
        <v>17</v>
      </c>
      <c r="B20" s="12">
        <v>14242328</v>
      </c>
      <c r="C20" s="2" t="s">
        <v>276</v>
      </c>
      <c r="D20" s="2" t="s">
        <v>277</v>
      </c>
      <c r="E20" s="2"/>
      <c r="F20" s="2" t="s">
        <v>278</v>
      </c>
      <c r="G20" s="2" t="s">
        <v>131</v>
      </c>
      <c r="H20" s="2" t="s">
        <v>66</v>
      </c>
      <c r="I20" s="2" t="s">
        <v>84</v>
      </c>
      <c r="J20" s="2" t="s">
        <v>279</v>
      </c>
      <c r="K20" s="2" t="s">
        <v>68</v>
      </c>
      <c r="L20" s="2" t="s">
        <v>90</v>
      </c>
      <c r="M20" s="2" t="s">
        <v>131</v>
      </c>
      <c r="N20" s="2">
        <v>9112</v>
      </c>
      <c r="O20" s="2">
        <v>20548724</v>
      </c>
      <c r="P20" s="2" t="s">
        <v>280</v>
      </c>
      <c r="Q20" s="2">
        <v>2013</v>
      </c>
      <c r="R20" s="2" t="s">
        <v>80</v>
      </c>
      <c r="S20" s="2">
        <v>0</v>
      </c>
      <c r="T20" s="2" t="s">
        <v>71</v>
      </c>
      <c r="U20" s="2">
        <v>0</v>
      </c>
      <c r="V20" s="2">
        <v>0</v>
      </c>
      <c r="W20" s="2">
        <v>2016</v>
      </c>
      <c r="X20" s="2"/>
      <c r="Y20" s="2">
        <v>0</v>
      </c>
      <c r="Z20" s="2" t="s">
        <v>77</v>
      </c>
      <c r="AA20" s="2">
        <v>1</v>
      </c>
      <c r="AB20" s="2" t="s">
        <v>281</v>
      </c>
      <c r="AC20" s="2">
        <v>12.19</v>
      </c>
      <c r="AD20" s="2">
        <v>0</v>
      </c>
      <c r="AE20" s="2">
        <v>0</v>
      </c>
      <c r="AF20" s="2" t="s">
        <v>83</v>
      </c>
      <c r="AG20" s="2">
        <v>0</v>
      </c>
      <c r="AH20" s="2" t="s">
        <v>87</v>
      </c>
      <c r="AI20" s="2">
        <v>2</v>
      </c>
      <c r="AJ20" s="2" t="s">
        <v>97</v>
      </c>
      <c r="AK20" s="2" t="s">
        <v>281</v>
      </c>
      <c r="AL20" s="2">
        <v>10.44</v>
      </c>
      <c r="AM20" s="2">
        <v>0</v>
      </c>
      <c r="AN20" s="2">
        <v>0</v>
      </c>
      <c r="AO20" s="2" t="s">
        <v>76</v>
      </c>
      <c r="AP20" s="2">
        <v>1</v>
      </c>
      <c r="AQ20" s="2" t="s">
        <v>99</v>
      </c>
      <c r="AR20" s="2">
        <v>3</v>
      </c>
      <c r="AS20" s="2" t="s">
        <v>97</v>
      </c>
      <c r="AT20" s="2" t="s">
        <v>281</v>
      </c>
      <c r="AU20" s="2">
        <v>11.35</v>
      </c>
      <c r="AV20" s="2">
        <v>0</v>
      </c>
      <c r="AW20" s="2">
        <v>0</v>
      </c>
      <c r="AX20" s="2" t="s">
        <v>83</v>
      </c>
      <c r="AY20" s="2">
        <v>0</v>
      </c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>
        <f t="shared" si="4"/>
        <v>0</v>
      </c>
      <c r="BK20" s="3">
        <f t="shared" si="5"/>
        <v>11.326666666666666</v>
      </c>
      <c r="BL20" s="2">
        <f t="shared" si="6"/>
        <v>0.25</v>
      </c>
      <c r="BM20" s="2">
        <f t="shared" si="7"/>
        <v>0</v>
      </c>
      <c r="BN20" s="5" t="s">
        <v>79</v>
      </c>
      <c r="BO20" s="5" t="s">
        <v>78</v>
      </c>
      <c r="BR20" s="5" t="s">
        <v>275</v>
      </c>
      <c r="BS20" s="5" t="s">
        <v>88</v>
      </c>
    </row>
    <row r="21" spans="1:71" s="5" customFormat="1" ht="29.1" customHeight="1">
      <c r="A21" s="2">
        <v>18</v>
      </c>
      <c r="B21" s="11" t="s">
        <v>358</v>
      </c>
      <c r="C21" s="2" t="s">
        <v>269</v>
      </c>
      <c r="D21" s="2" t="s">
        <v>270</v>
      </c>
      <c r="E21" s="2" t="s">
        <v>269</v>
      </c>
      <c r="F21" s="2" t="s">
        <v>271</v>
      </c>
      <c r="G21" s="2" t="s">
        <v>235</v>
      </c>
      <c r="H21" s="2" t="s">
        <v>66</v>
      </c>
      <c r="I21" s="2" t="s">
        <v>84</v>
      </c>
      <c r="J21" s="2" t="s">
        <v>272</v>
      </c>
      <c r="K21" s="2" t="s">
        <v>68</v>
      </c>
      <c r="L21" s="2" t="s">
        <v>236</v>
      </c>
      <c r="M21" s="2" t="s">
        <v>273</v>
      </c>
      <c r="N21" s="2">
        <v>4200</v>
      </c>
      <c r="O21" s="2">
        <v>90341996</v>
      </c>
      <c r="P21" s="2" t="s">
        <v>274</v>
      </c>
      <c r="Q21" s="2">
        <v>2012</v>
      </c>
      <c r="R21" s="2" t="s">
        <v>80</v>
      </c>
      <c r="S21" s="2">
        <v>0</v>
      </c>
      <c r="T21" s="2" t="s">
        <v>71</v>
      </c>
      <c r="U21" s="2">
        <v>0</v>
      </c>
      <c r="V21" s="2">
        <v>0</v>
      </c>
      <c r="W21" s="2">
        <v>2015</v>
      </c>
      <c r="X21" s="2"/>
      <c r="Y21" s="2">
        <v>0</v>
      </c>
      <c r="Z21" s="2" t="s">
        <v>86</v>
      </c>
      <c r="AA21" s="2">
        <v>1</v>
      </c>
      <c r="AB21" s="2" t="s">
        <v>117</v>
      </c>
      <c r="AC21" s="2">
        <v>10</v>
      </c>
      <c r="AD21" s="2">
        <v>0</v>
      </c>
      <c r="AE21" s="2">
        <v>0</v>
      </c>
      <c r="AF21" s="2" t="s">
        <v>76</v>
      </c>
      <c r="AG21" s="2">
        <v>1</v>
      </c>
      <c r="AH21" s="2" t="s">
        <v>77</v>
      </c>
      <c r="AI21" s="2">
        <v>2</v>
      </c>
      <c r="AJ21" s="2" t="s">
        <v>97</v>
      </c>
      <c r="AK21" s="2" t="s">
        <v>117</v>
      </c>
      <c r="AL21" s="2">
        <v>11</v>
      </c>
      <c r="AM21" s="2">
        <v>0</v>
      </c>
      <c r="AN21" s="2">
        <v>0</v>
      </c>
      <c r="AO21" s="2" t="s">
        <v>76</v>
      </c>
      <c r="AP21" s="2">
        <v>1</v>
      </c>
      <c r="AQ21" s="2" t="s">
        <v>87</v>
      </c>
      <c r="AR21" s="2">
        <v>3</v>
      </c>
      <c r="AS21" s="2" t="s">
        <v>97</v>
      </c>
      <c r="AT21" s="2" t="s">
        <v>117</v>
      </c>
      <c r="AU21" s="2">
        <v>11.41</v>
      </c>
      <c r="AV21" s="2">
        <v>0</v>
      </c>
      <c r="AW21" s="2">
        <v>0</v>
      </c>
      <c r="AX21" s="2" t="s">
        <v>76</v>
      </c>
      <c r="AY21" s="2">
        <v>1</v>
      </c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>
        <f t="shared" si="4"/>
        <v>0</v>
      </c>
      <c r="BK21" s="3">
        <f t="shared" si="5"/>
        <v>10.803333333333333</v>
      </c>
      <c r="BL21" s="2">
        <f t="shared" si="6"/>
        <v>0.75</v>
      </c>
      <c r="BM21" s="2">
        <f t="shared" si="7"/>
        <v>0</v>
      </c>
      <c r="BN21" s="5" t="s">
        <v>78</v>
      </c>
      <c r="BO21" s="5" t="s">
        <v>199</v>
      </c>
      <c r="BR21" s="5" t="s">
        <v>233</v>
      </c>
      <c r="BS21" s="5" t="s">
        <v>234</v>
      </c>
    </row>
    <row r="22" spans="1:71" s="5" customFormat="1" ht="29.1" customHeight="1">
      <c r="A22" s="2">
        <v>19</v>
      </c>
      <c r="B22" s="11" t="s">
        <v>359</v>
      </c>
      <c r="C22" s="2" t="s">
        <v>227</v>
      </c>
      <c r="D22" s="2" t="s">
        <v>228</v>
      </c>
      <c r="E22" s="2"/>
      <c r="F22" s="2" t="s">
        <v>229</v>
      </c>
      <c r="G22" s="2" t="s">
        <v>101</v>
      </c>
      <c r="H22" s="2" t="s">
        <v>66</v>
      </c>
      <c r="I22" s="2" t="s">
        <v>67</v>
      </c>
      <c r="J22" s="2" t="s">
        <v>230</v>
      </c>
      <c r="K22" s="2" t="s">
        <v>68</v>
      </c>
      <c r="L22" s="2" t="s">
        <v>101</v>
      </c>
      <c r="M22" s="2" t="s">
        <v>146</v>
      </c>
      <c r="N22" s="2">
        <v>3042</v>
      </c>
      <c r="O22" s="2">
        <v>98211394</v>
      </c>
      <c r="P22" s="2" t="s">
        <v>231</v>
      </c>
      <c r="Q22" s="2">
        <v>2013</v>
      </c>
      <c r="R22" s="2" t="s">
        <v>80</v>
      </c>
      <c r="S22" s="2">
        <v>0</v>
      </c>
      <c r="T22" s="2" t="s">
        <v>71</v>
      </c>
      <c r="U22" s="2">
        <v>0</v>
      </c>
      <c r="V22" s="2">
        <v>0</v>
      </c>
      <c r="W22" s="2">
        <v>2016</v>
      </c>
      <c r="X22" s="2" t="s">
        <v>232</v>
      </c>
      <c r="Y22" s="2">
        <v>3</v>
      </c>
      <c r="Z22" s="2" t="s">
        <v>77</v>
      </c>
      <c r="AA22" s="2">
        <v>1</v>
      </c>
      <c r="AB22" s="2" t="s">
        <v>133</v>
      </c>
      <c r="AC22" s="2">
        <v>10.34</v>
      </c>
      <c r="AD22" s="2">
        <v>0</v>
      </c>
      <c r="AE22" s="2">
        <v>0</v>
      </c>
      <c r="AF22" s="2" t="s">
        <v>76</v>
      </c>
      <c r="AG22" s="2">
        <v>1</v>
      </c>
      <c r="AH22" s="2" t="s">
        <v>87</v>
      </c>
      <c r="AI22" s="2">
        <v>2</v>
      </c>
      <c r="AJ22" s="2" t="s">
        <v>97</v>
      </c>
      <c r="AK22" s="2" t="s">
        <v>117</v>
      </c>
      <c r="AL22" s="2">
        <v>10.76</v>
      </c>
      <c r="AM22" s="2">
        <v>0</v>
      </c>
      <c r="AN22" s="2">
        <v>0</v>
      </c>
      <c r="AO22" s="2" t="s">
        <v>76</v>
      </c>
      <c r="AP22" s="2">
        <v>1</v>
      </c>
      <c r="AQ22" s="2" t="s">
        <v>99</v>
      </c>
      <c r="AR22" s="2">
        <v>3</v>
      </c>
      <c r="AS22" s="2" t="s">
        <v>97</v>
      </c>
      <c r="AT22" s="2" t="s">
        <v>117</v>
      </c>
      <c r="AU22" s="2">
        <v>11.99</v>
      </c>
      <c r="AV22" s="2">
        <v>0</v>
      </c>
      <c r="AW22" s="2">
        <v>0</v>
      </c>
      <c r="AX22" s="2" t="s">
        <v>76</v>
      </c>
      <c r="AY22" s="2">
        <v>0</v>
      </c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>
        <f t="shared" si="4"/>
        <v>0</v>
      </c>
      <c r="BK22" s="3">
        <f t="shared" si="5"/>
        <v>11.030000000000001</v>
      </c>
      <c r="BL22" s="2">
        <f t="shared" si="6"/>
        <v>0.5</v>
      </c>
      <c r="BM22" s="2">
        <f t="shared" si="7"/>
        <v>0</v>
      </c>
      <c r="BN22" s="5" t="s">
        <v>79</v>
      </c>
      <c r="BO22" s="5" t="s">
        <v>78</v>
      </c>
      <c r="BR22" s="5" t="s">
        <v>312</v>
      </c>
      <c r="BS22" s="5" t="s">
        <v>88</v>
      </c>
    </row>
    <row r="23" spans="1:71" s="5" customFormat="1" ht="29.1" customHeight="1">
      <c r="A23" s="2">
        <v>20</v>
      </c>
      <c r="B23" s="12">
        <v>14228951</v>
      </c>
      <c r="C23" s="2" t="s">
        <v>291</v>
      </c>
      <c r="D23" s="2" t="s">
        <v>308</v>
      </c>
      <c r="E23" s="2" t="s">
        <v>291</v>
      </c>
      <c r="F23" s="2" t="s">
        <v>141</v>
      </c>
      <c r="G23" s="2" t="s">
        <v>131</v>
      </c>
      <c r="H23" s="2" t="s">
        <v>66</v>
      </c>
      <c r="I23" s="2" t="s">
        <v>84</v>
      </c>
      <c r="J23" s="2" t="s">
        <v>309</v>
      </c>
      <c r="K23" s="2" t="s">
        <v>68</v>
      </c>
      <c r="L23" s="2" t="s">
        <v>90</v>
      </c>
      <c r="M23" s="2" t="s">
        <v>115</v>
      </c>
      <c r="N23" s="2">
        <v>9133</v>
      </c>
      <c r="O23" s="2">
        <v>41611378</v>
      </c>
      <c r="P23" s="2" t="s">
        <v>310</v>
      </c>
      <c r="Q23" s="2">
        <v>2013</v>
      </c>
      <c r="R23" s="2" t="s">
        <v>80</v>
      </c>
      <c r="S23" s="2">
        <v>0</v>
      </c>
      <c r="T23" s="2" t="s">
        <v>71</v>
      </c>
      <c r="U23" s="2">
        <v>0</v>
      </c>
      <c r="V23" s="2">
        <v>0</v>
      </c>
      <c r="W23" s="2">
        <v>2016</v>
      </c>
      <c r="X23" s="2" t="s">
        <v>311</v>
      </c>
      <c r="Y23" s="2">
        <v>0</v>
      </c>
      <c r="Z23" s="2" t="s">
        <v>77</v>
      </c>
      <c r="AA23" s="2">
        <v>1</v>
      </c>
      <c r="AB23" s="2" t="s">
        <v>133</v>
      </c>
      <c r="AC23" s="2">
        <v>10.82</v>
      </c>
      <c r="AD23" s="2">
        <v>0</v>
      </c>
      <c r="AE23" s="2">
        <v>0</v>
      </c>
      <c r="AF23" s="2" t="s">
        <v>76</v>
      </c>
      <c r="AG23" s="2">
        <v>1</v>
      </c>
      <c r="AH23" s="2" t="s">
        <v>87</v>
      </c>
      <c r="AI23" s="2">
        <v>2</v>
      </c>
      <c r="AJ23" s="2" t="s">
        <v>97</v>
      </c>
      <c r="AK23" s="2" t="s">
        <v>133</v>
      </c>
      <c r="AL23" s="2">
        <v>10.55</v>
      </c>
      <c r="AM23" s="2">
        <v>0</v>
      </c>
      <c r="AN23" s="2">
        <v>0</v>
      </c>
      <c r="AO23" s="2" t="s">
        <v>76</v>
      </c>
      <c r="AP23" s="2">
        <v>0</v>
      </c>
      <c r="AQ23" s="2" t="s">
        <v>99</v>
      </c>
      <c r="AR23" s="2">
        <v>3</v>
      </c>
      <c r="AS23" s="2" t="s">
        <v>97</v>
      </c>
      <c r="AT23" s="2" t="s">
        <v>133</v>
      </c>
      <c r="AU23" s="2">
        <v>12.31</v>
      </c>
      <c r="AV23" s="2">
        <v>0</v>
      </c>
      <c r="AW23" s="2">
        <v>0</v>
      </c>
      <c r="AX23" s="2" t="s">
        <v>76</v>
      </c>
      <c r="AY23" s="2">
        <v>0</v>
      </c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>
        <f t="shared" si="4"/>
        <v>0</v>
      </c>
      <c r="BK23" s="3">
        <f t="shared" si="5"/>
        <v>11.226666666666667</v>
      </c>
      <c r="BL23" s="2">
        <f t="shared" si="6"/>
        <v>0.25</v>
      </c>
      <c r="BM23" s="2">
        <f t="shared" si="7"/>
        <v>0</v>
      </c>
      <c r="BN23" s="5" t="s">
        <v>78</v>
      </c>
      <c r="BO23" s="5" t="s">
        <v>79</v>
      </c>
      <c r="BR23" s="5" t="s">
        <v>219</v>
      </c>
      <c r="BS23" s="5" t="s">
        <v>88</v>
      </c>
    </row>
    <row r="24" spans="1:71" s="5" customFormat="1" ht="29.1" customHeight="1">
      <c r="A24" s="2">
        <v>21</v>
      </c>
      <c r="B24" s="11" t="s">
        <v>360</v>
      </c>
      <c r="C24" s="2" t="s">
        <v>212</v>
      </c>
      <c r="D24" s="2" t="s">
        <v>213</v>
      </c>
      <c r="E24" s="2"/>
      <c r="F24" s="2" t="s">
        <v>214</v>
      </c>
      <c r="G24" s="2" t="s">
        <v>118</v>
      </c>
      <c r="H24" s="2" t="s">
        <v>66</v>
      </c>
      <c r="I24" s="2" t="s">
        <v>67</v>
      </c>
      <c r="J24" s="2" t="s">
        <v>215</v>
      </c>
      <c r="K24" s="2" t="s">
        <v>68</v>
      </c>
      <c r="L24" s="2" t="s">
        <v>101</v>
      </c>
      <c r="M24" s="2" t="s">
        <v>101</v>
      </c>
      <c r="N24" s="2">
        <v>3019</v>
      </c>
      <c r="O24" s="2">
        <v>24187160</v>
      </c>
      <c r="P24" s="2" t="s">
        <v>216</v>
      </c>
      <c r="Q24" s="2">
        <v>2013</v>
      </c>
      <c r="R24" s="2" t="s">
        <v>80</v>
      </c>
      <c r="S24" s="2">
        <v>0</v>
      </c>
      <c r="T24" s="2" t="s">
        <v>71</v>
      </c>
      <c r="U24" s="2">
        <v>0</v>
      </c>
      <c r="V24" s="2">
        <v>0</v>
      </c>
      <c r="W24" s="2">
        <v>2016</v>
      </c>
      <c r="X24" s="2" t="s">
        <v>217</v>
      </c>
      <c r="Y24" s="2">
        <v>0</v>
      </c>
      <c r="Z24" s="2" t="s">
        <v>77</v>
      </c>
      <c r="AA24" s="2">
        <v>1</v>
      </c>
      <c r="AB24" s="2" t="s">
        <v>218</v>
      </c>
      <c r="AC24" s="2">
        <v>10.79</v>
      </c>
      <c r="AD24" s="2">
        <v>0</v>
      </c>
      <c r="AE24" s="2">
        <v>0</v>
      </c>
      <c r="AF24" s="2" t="s">
        <v>76</v>
      </c>
      <c r="AG24" s="2">
        <v>1</v>
      </c>
      <c r="AH24" s="2" t="s">
        <v>87</v>
      </c>
      <c r="AI24" s="2">
        <v>2</v>
      </c>
      <c r="AJ24" s="2" t="s">
        <v>97</v>
      </c>
      <c r="AK24" s="2" t="s">
        <v>218</v>
      </c>
      <c r="AL24" s="2">
        <v>10.96</v>
      </c>
      <c r="AM24" s="2">
        <v>0</v>
      </c>
      <c r="AN24" s="2">
        <v>0</v>
      </c>
      <c r="AO24" s="2" t="s">
        <v>76</v>
      </c>
      <c r="AP24" s="2">
        <v>1</v>
      </c>
      <c r="AQ24" s="2" t="s">
        <v>99</v>
      </c>
      <c r="AR24" s="2">
        <v>3</v>
      </c>
      <c r="AS24" s="2" t="s">
        <v>97</v>
      </c>
      <c r="AT24" s="2" t="s">
        <v>218</v>
      </c>
      <c r="AU24" s="2">
        <v>10.24</v>
      </c>
      <c r="AV24" s="2">
        <v>0</v>
      </c>
      <c r="AW24" s="2">
        <v>0</v>
      </c>
      <c r="AX24" s="2" t="s">
        <v>76</v>
      </c>
      <c r="AY24" s="2">
        <v>1</v>
      </c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>
        <f t="shared" si="4"/>
        <v>0</v>
      </c>
      <c r="BK24" s="3">
        <f t="shared" si="5"/>
        <v>10.663333333333334</v>
      </c>
      <c r="BL24" s="2">
        <f t="shared" si="6"/>
        <v>0.75</v>
      </c>
      <c r="BM24" s="2">
        <f t="shared" si="7"/>
        <v>0</v>
      </c>
      <c r="BN24" s="5" t="s">
        <v>78</v>
      </c>
      <c r="BO24" s="5" t="s">
        <v>79</v>
      </c>
      <c r="BR24" s="5" t="s">
        <v>178</v>
      </c>
      <c r="BS24" s="5" t="s">
        <v>179</v>
      </c>
    </row>
    <row r="25" spans="1:71" s="5" customFormat="1" ht="29.1" customHeight="1">
      <c r="A25" s="2">
        <v>22</v>
      </c>
      <c r="B25" s="12">
        <v>14226333</v>
      </c>
      <c r="C25" s="2" t="s">
        <v>173</v>
      </c>
      <c r="D25" s="2" t="s">
        <v>174</v>
      </c>
      <c r="E25" s="2"/>
      <c r="F25" s="2" t="s">
        <v>175</v>
      </c>
      <c r="G25" s="2" t="s">
        <v>131</v>
      </c>
      <c r="H25" s="2" t="s">
        <v>66</v>
      </c>
      <c r="I25" s="2" t="s">
        <v>84</v>
      </c>
      <c r="J25" s="2" t="s">
        <v>176</v>
      </c>
      <c r="K25" s="2" t="s">
        <v>68</v>
      </c>
      <c r="L25" s="2" t="s">
        <v>90</v>
      </c>
      <c r="M25" s="2" t="s">
        <v>115</v>
      </c>
      <c r="N25" s="2">
        <v>9100</v>
      </c>
      <c r="O25" s="2">
        <v>24891262</v>
      </c>
      <c r="P25" s="2" t="s">
        <v>177</v>
      </c>
      <c r="Q25" s="2">
        <v>2013</v>
      </c>
      <c r="R25" s="2" t="s">
        <v>80</v>
      </c>
      <c r="S25" s="2">
        <v>0</v>
      </c>
      <c r="T25" s="2" t="s">
        <v>71</v>
      </c>
      <c r="U25" s="2">
        <v>0</v>
      </c>
      <c r="V25" s="2">
        <v>0</v>
      </c>
      <c r="W25" s="2">
        <v>2016</v>
      </c>
      <c r="X25" s="2"/>
      <c r="Y25" s="2">
        <v>0</v>
      </c>
      <c r="Z25" s="2" t="s">
        <v>77</v>
      </c>
      <c r="AA25" s="2">
        <v>1</v>
      </c>
      <c r="AB25" s="2" t="s">
        <v>117</v>
      </c>
      <c r="AC25" s="2">
        <v>11.11</v>
      </c>
      <c r="AD25" s="2">
        <v>0</v>
      </c>
      <c r="AE25" s="2">
        <v>0</v>
      </c>
      <c r="AF25" s="2" t="s">
        <v>76</v>
      </c>
      <c r="AG25" s="2">
        <v>1</v>
      </c>
      <c r="AH25" s="2" t="s">
        <v>87</v>
      </c>
      <c r="AI25" s="2">
        <v>2</v>
      </c>
      <c r="AJ25" s="2" t="s">
        <v>97</v>
      </c>
      <c r="AK25" s="2" t="s">
        <v>117</v>
      </c>
      <c r="AL25" s="2">
        <v>10.220000000000001</v>
      </c>
      <c r="AM25" s="2">
        <v>0</v>
      </c>
      <c r="AN25" s="2">
        <v>0</v>
      </c>
      <c r="AO25" s="2" t="s">
        <v>76</v>
      </c>
      <c r="AP25" s="2">
        <v>1</v>
      </c>
      <c r="AQ25" s="2" t="s">
        <v>99</v>
      </c>
      <c r="AR25" s="2">
        <v>3</v>
      </c>
      <c r="AS25" s="2" t="s">
        <v>97</v>
      </c>
      <c r="AT25" s="2" t="s">
        <v>117</v>
      </c>
      <c r="AU25" s="2">
        <v>11.38</v>
      </c>
      <c r="AV25" s="2">
        <v>0</v>
      </c>
      <c r="AW25" s="2">
        <v>0</v>
      </c>
      <c r="AX25" s="2" t="s">
        <v>76</v>
      </c>
      <c r="AY25" s="2">
        <v>0</v>
      </c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>
        <f t="shared" si="4"/>
        <v>0</v>
      </c>
      <c r="BK25" s="3">
        <f t="shared" si="5"/>
        <v>10.903333333333334</v>
      </c>
      <c r="BL25" s="2">
        <f t="shared" si="6"/>
        <v>0.5</v>
      </c>
      <c r="BM25" s="2">
        <f t="shared" si="7"/>
        <v>0</v>
      </c>
      <c r="BN25" s="5" t="s">
        <v>79</v>
      </c>
      <c r="BO25" s="5" t="s">
        <v>78</v>
      </c>
      <c r="BR25" s="5" t="s">
        <v>195</v>
      </c>
      <c r="BS25" s="5" t="s">
        <v>88</v>
      </c>
    </row>
    <row r="26" spans="1:71" s="5" customFormat="1" ht="29.1" customHeight="1">
      <c r="A26" s="2">
        <v>23</v>
      </c>
      <c r="B26" s="11" t="s">
        <v>361</v>
      </c>
      <c r="C26" s="2" t="s">
        <v>188</v>
      </c>
      <c r="D26" s="2" t="s">
        <v>189</v>
      </c>
      <c r="E26" s="2"/>
      <c r="F26" s="2" t="s">
        <v>190</v>
      </c>
      <c r="G26" s="2" t="s">
        <v>191</v>
      </c>
      <c r="H26" s="2" t="s">
        <v>66</v>
      </c>
      <c r="I26" s="2" t="s">
        <v>84</v>
      </c>
      <c r="J26" s="2" t="s">
        <v>192</v>
      </c>
      <c r="K26" s="2" t="s">
        <v>68</v>
      </c>
      <c r="L26" s="2" t="s">
        <v>69</v>
      </c>
      <c r="M26" s="2" t="s">
        <v>191</v>
      </c>
      <c r="N26" s="2">
        <v>5170</v>
      </c>
      <c r="O26" s="2">
        <v>50304994</v>
      </c>
      <c r="P26" s="2" t="s">
        <v>193</v>
      </c>
      <c r="Q26" s="2">
        <v>2013</v>
      </c>
      <c r="R26" s="2" t="s">
        <v>80</v>
      </c>
      <c r="S26" s="2">
        <v>0</v>
      </c>
      <c r="T26" s="2" t="s">
        <v>71</v>
      </c>
      <c r="U26" s="2">
        <v>0</v>
      </c>
      <c r="V26" s="2">
        <v>0</v>
      </c>
      <c r="W26" s="2">
        <v>2016</v>
      </c>
      <c r="X26" s="2"/>
      <c r="Y26" s="2">
        <v>0</v>
      </c>
      <c r="Z26" s="2" t="s">
        <v>77</v>
      </c>
      <c r="AA26" s="2">
        <v>1</v>
      </c>
      <c r="AB26" s="2" t="s">
        <v>194</v>
      </c>
      <c r="AC26" s="2">
        <v>11.2</v>
      </c>
      <c r="AD26" s="2">
        <v>0</v>
      </c>
      <c r="AE26" s="2">
        <v>0</v>
      </c>
      <c r="AF26" s="2" t="s">
        <v>76</v>
      </c>
      <c r="AG26" s="2">
        <v>1</v>
      </c>
      <c r="AH26" s="2" t="s">
        <v>87</v>
      </c>
      <c r="AI26" s="2">
        <v>2</v>
      </c>
      <c r="AJ26" s="2" t="s">
        <v>97</v>
      </c>
      <c r="AK26" s="2" t="s">
        <v>194</v>
      </c>
      <c r="AL26" s="2">
        <v>11</v>
      </c>
      <c r="AM26" s="2">
        <v>0</v>
      </c>
      <c r="AN26" s="2">
        <v>0</v>
      </c>
      <c r="AO26" s="2" t="s">
        <v>76</v>
      </c>
      <c r="AP26" s="2">
        <v>0</v>
      </c>
      <c r="AQ26" s="2" t="s">
        <v>99</v>
      </c>
      <c r="AR26" s="2">
        <v>3</v>
      </c>
      <c r="AS26" s="2" t="s">
        <v>97</v>
      </c>
      <c r="AT26" s="2" t="s">
        <v>194</v>
      </c>
      <c r="AU26" s="2">
        <v>11.18</v>
      </c>
      <c r="AV26" s="2">
        <v>0</v>
      </c>
      <c r="AW26" s="2">
        <v>0</v>
      </c>
      <c r="AX26" s="2" t="s">
        <v>76</v>
      </c>
      <c r="AY26" s="2">
        <v>0</v>
      </c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>
        <f t="shared" si="4"/>
        <v>0</v>
      </c>
      <c r="BK26" s="3">
        <f t="shared" si="5"/>
        <v>11.126666666666665</v>
      </c>
      <c r="BL26" s="2">
        <f t="shared" si="6"/>
        <v>0.25</v>
      </c>
      <c r="BM26" s="2">
        <f t="shared" si="7"/>
        <v>0</v>
      </c>
      <c r="BN26" s="5" t="s">
        <v>78</v>
      </c>
      <c r="BO26" s="5" t="s">
        <v>79</v>
      </c>
      <c r="BR26" s="5" t="s">
        <v>293</v>
      </c>
      <c r="BS26" s="5" t="s">
        <v>88</v>
      </c>
    </row>
    <row r="27" spans="1:71" s="5" customFormat="1" ht="29.1" customHeight="1">
      <c r="A27" s="2">
        <v>24</v>
      </c>
      <c r="B27" s="12">
        <v>11019919</v>
      </c>
      <c r="C27" s="2" t="s">
        <v>313</v>
      </c>
      <c r="D27" s="2" t="s">
        <v>314</v>
      </c>
      <c r="E27" s="2" t="s">
        <v>313</v>
      </c>
      <c r="F27" s="2" t="s">
        <v>315</v>
      </c>
      <c r="G27" s="2" t="s">
        <v>316</v>
      </c>
      <c r="H27" s="2" t="s">
        <v>66</v>
      </c>
      <c r="I27" s="2" t="s">
        <v>84</v>
      </c>
      <c r="J27" s="2" t="s">
        <v>317</v>
      </c>
      <c r="K27" s="2" t="s">
        <v>68</v>
      </c>
      <c r="L27" s="2" t="s">
        <v>101</v>
      </c>
      <c r="M27" s="2" t="s">
        <v>101</v>
      </c>
      <c r="N27" s="2">
        <v>3066</v>
      </c>
      <c r="O27" s="2">
        <v>25091218</v>
      </c>
      <c r="P27" s="2" t="s">
        <v>318</v>
      </c>
      <c r="Q27" s="2">
        <v>2012</v>
      </c>
      <c r="R27" s="2" t="s">
        <v>80</v>
      </c>
      <c r="S27" s="2">
        <v>0</v>
      </c>
      <c r="T27" s="2" t="s">
        <v>71</v>
      </c>
      <c r="U27" s="2">
        <v>0</v>
      </c>
      <c r="V27" s="2">
        <v>0</v>
      </c>
      <c r="W27" s="2">
        <v>2015</v>
      </c>
      <c r="X27" s="2"/>
      <c r="Y27" s="2">
        <v>0</v>
      </c>
      <c r="Z27" s="2" t="s">
        <v>86</v>
      </c>
      <c r="AA27" s="2">
        <v>1</v>
      </c>
      <c r="AB27" s="2" t="s">
        <v>102</v>
      </c>
      <c r="AC27" s="2">
        <v>10.67</v>
      </c>
      <c r="AD27" s="2">
        <v>0</v>
      </c>
      <c r="AE27" s="2">
        <v>0</v>
      </c>
      <c r="AF27" s="2" t="s">
        <v>76</v>
      </c>
      <c r="AG27" s="2">
        <v>1</v>
      </c>
      <c r="AH27" s="2" t="s">
        <v>77</v>
      </c>
      <c r="AI27" s="2">
        <v>2</v>
      </c>
      <c r="AJ27" s="2" t="s">
        <v>97</v>
      </c>
      <c r="AK27" s="2" t="s">
        <v>103</v>
      </c>
      <c r="AL27" s="2">
        <v>10.55</v>
      </c>
      <c r="AM27" s="2">
        <v>0</v>
      </c>
      <c r="AN27" s="2">
        <v>0</v>
      </c>
      <c r="AO27" s="2" t="s">
        <v>76</v>
      </c>
      <c r="AP27" s="2">
        <v>0</v>
      </c>
      <c r="AQ27" s="2" t="s">
        <v>87</v>
      </c>
      <c r="AR27" s="2">
        <v>3</v>
      </c>
      <c r="AS27" s="2" t="s">
        <v>97</v>
      </c>
      <c r="AT27" s="2" t="s">
        <v>104</v>
      </c>
      <c r="AU27" s="2">
        <v>11.31</v>
      </c>
      <c r="AV27" s="2">
        <v>0</v>
      </c>
      <c r="AW27" s="2">
        <v>0</v>
      </c>
      <c r="AX27" s="2" t="s">
        <v>76</v>
      </c>
      <c r="AY27" s="2">
        <v>1</v>
      </c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>
        <f t="shared" si="4"/>
        <v>0</v>
      </c>
      <c r="BK27" s="3">
        <f t="shared" si="5"/>
        <v>10.843333333333334</v>
      </c>
      <c r="BL27" s="2">
        <f t="shared" si="6"/>
        <v>0.5</v>
      </c>
      <c r="BM27" s="2">
        <f t="shared" si="7"/>
        <v>0</v>
      </c>
      <c r="BN27" s="5" t="s">
        <v>78</v>
      </c>
      <c r="BO27" s="5" t="s">
        <v>79</v>
      </c>
      <c r="BR27" s="5" t="s">
        <v>319</v>
      </c>
      <c r="BS27" s="5" t="s">
        <v>88</v>
      </c>
    </row>
    <row r="28" spans="1:71" s="5" customFormat="1" ht="29.1" customHeight="1">
      <c r="A28" s="2">
        <v>25</v>
      </c>
      <c r="B28" s="12">
        <v>11041874</v>
      </c>
      <c r="C28" s="2" t="s">
        <v>350</v>
      </c>
      <c r="D28" s="2" t="s">
        <v>351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3"/>
      <c r="BL28" s="2"/>
      <c r="BM28" s="2"/>
    </row>
    <row r="29" spans="1:71" s="5" customFormat="1" ht="29.1" customHeight="1">
      <c r="A29" s="2">
        <v>26</v>
      </c>
      <c r="B29" s="12">
        <v>11052037</v>
      </c>
      <c r="C29" s="2" t="s">
        <v>203</v>
      </c>
      <c r="D29" s="2" t="s">
        <v>100</v>
      </c>
      <c r="E29" s="2" t="s">
        <v>203</v>
      </c>
      <c r="F29" s="2" t="s">
        <v>204</v>
      </c>
      <c r="G29" s="2" t="s">
        <v>101</v>
      </c>
      <c r="H29" s="2" t="s">
        <v>66</v>
      </c>
      <c r="I29" s="2" t="s">
        <v>84</v>
      </c>
      <c r="J29" s="2" t="s">
        <v>205</v>
      </c>
      <c r="K29" s="2" t="s">
        <v>68</v>
      </c>
      <c r="L29" s="2" t="s">
        <v>101</v>
      </c>
      <c r="M29" s="2" t="s">
        <v>101</v>
      </c>
      <c r="N29" s="2">
        <v>3011</v>
      </c>
      <c r="O29" s="2">
        <v>24844138</v>
      </c>
      <c r="P29" s="2" t="s">
        <v>206</v>
      </c>
      <c r="Q29" s="2">
        <v>2013</v>
      </c>
      <c r="R29" s="2" t="s">
        <v>80</v>
      </c>
      <c r="S29" s="2">
        <v>0</v>
      </c>
      <c r="T29" s="2" t="s">
        <v>71</v>
      </c>
      <c r="U29" s="2">
        <v>0</v>
      </c>
      <c r="V29" s="2">
        <v>0</v>
      </c>
      <c r="W29" s="2">
        <v>2016</v>
      </c>
      <c r="X29" s="2" t="s">
        <v>105</v>
      </c>
      <c r="Y29" s="2">
        <v>0</v>
      </c>
      <c r="Z29" s="2" t="s">
        <v>77</v>
      </c>
      <c r="AA29" s="2">
        <v>1</v>
      </c>
      <c r="AB29" s="2" t="s">
        <v>207</v>
      </c>
      <c r="AC29" s="2">
        <v>10.01</v>
      </c>
      <c r="AD29" s="2">
        <v>0</v>
      </c>
      <c r="AE29" s="2">
        <v>0</v>
      </c>
      <c r="AF29" s="2" t="s">
        <v>76</v>
      </c>
      <c r="AG29" s="2">
        <v>1</v>
      </c>
      <c r="AH29" s="2" t="s">
        <v>87</v>
      </c>
      <c r="AI29" s="2">
        <v>2</v>
      </c>
      <c r="AJ29" s="2" t="s">
        <v>97</v>
      </c>
      <c r="AK29" s="2" t="s">
        <v>208</v>
      </c>
      <c r="AL29" s="2">
        <v>11.41</v>
      </c>
      <c r="AM29" s="2">
        <v>0</v>
      </c>
      <c r="AN29" s="2">
        <v>0</v>
      </c>
      <c r="AO29" s="2" t="s">
        <v>76</v>
      </c>
      <c r="AP29" s="2">
        <v>0</v>
      </c>
      <c r="AQ29" s="2" t="s">
        <v>99</v>
      </c>
      <c r="AR29" s="2">
        <v>3</v>
      </c>
      <c r="AS29" s="2" t="s">
        <v>97</v>
      </c>
      <c r="AT29" s="2" t="s">
        <v>209</v>
      </c>
      <c r="AU29" s="2">
        <v>11.39</v>
      </c>
      <c r="AV29" s="2">
        <v>0</v>
      </c>
      <c r="AW29" s="2">
        <v>0</v>
      </c>
      <c r="AX29" s="2" t="s">
        <v>76</v>
      </c>
      <c r="AY29" s="2">
        <v>0</v>
      </c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>
        <f>SUM(W29-Q29)-3</f>
        <v>0</v>
      </c>
      <c r="BK29" s="3">
        <f t="shared" si="5"/>
        <v>10.936666666666667</v>
      </c>
      <c r="BL29" s="2">
        <f t="shared" si="6"/>
        <v>0.25</v>
      </c>
      <c r="BM29" s="2">
        <f t="shared" si="7"/>
        <v>0</v>
      </c>
    </row>
    <row r="30" spans="1:71" s="5" customFormat="1" ht="29.1" customHeight="1">
      <c r="A30" s="2">
        <v>27</v>
      </c>
      <c r="B30" s="11" t="s">
        <v>362</v>
      </c>
      <c r="C30" s="2" t="s">
        <v>338</v>
      </c>
      <c r="D30" s="2" t="s">
        <v>339</v>
      </c>
      <c r="E30" s="2"/>
      <c r="F30" s="2" t="s">
        <v>340</v>
      </c>
      <c r="G30" s="2" t="s">
        <v>341</v>
      </c>
      <c r="H30" s="2" t="s">
        <v>66</v>
      </c>
      <c r="I30" s="2" t="s">
        <v>84</v>
      </c>
      <c r="J30" s="2" t="s">
        <v>342</v>
      </c>
      <c r="K30" s="2" t="s">
        <v>68</v>
      </c>
      <c r="L30" s="2" t="s">
        <v>101</v>
      </c>
      <c r="M30" s="2" t="s">
        <v>341</v>
      </c>
      <c r="N30" s="2">
        <v>3043</v>
      </c>
      <c r="O30" s="2">
        <v>97158633</v>
      </c>
      <c r="P30" s="2" t="s">
        <v>343</v>
      </c>
      <c r="Q30" s="2">
        <v>1997</v>
      </c>
      <c r="R30" s="2" t="s">
        <v>97</v>
      </c>
      <c r="S30" s="2" t="s">
        <v>81</v>
      </c>
      <c r="T30" s="2" t="s">
        <v>82</v>
      </c>
      <c r="U30" s="2">
        <v>2001</v>
      </c>
      <c r="V30" s="2" t="s">
        <v>202</v>
      </c>
      <c r="W30" s="2" t="s">
        <v>187</v>
      </c>
      <c r="X30" s="2">
        <v>2</v>
      </c>
      <c r="Y30" s="2">
        <v>10.210000000000001</v>
      </c>
      <c r="Z30" s="2">
        <v>0</v>
      </c>
      <c r="AA30" s="2" t="s">
        <v>73</v>
      </c>
      <c r="AB30" s="2">
        <v>10.38</v>
      </c>
      <c r="AC30" s="2">
        <v>1</v>
      </c>
      <c r="AD30" s="2" t="s">
        <v>75</v>
      </c>
      <c r="AE30" s="2">
        <v>11.58</v>
      </c>
      <c r="AF30" s="2">
        <v>0</v>
      </c>
      <c r="AG30" s="2"/>
      <c r="AH30" s="2">
        <f>SUM(U30-Q30)-4</f>
        <v>0</v>
      </c>
      <c r="AI30" s="3" t="e">
        <f>SUM(#REF!+Y30+AB30+AE30)/4</f>
        <v>#REF!</v>
      </c>
      <c r="AJ30" s="2" t="e">
        <f>SUM(#REF!+Z30+AC30+AF30)*0.25</f>
        <v>#REF!</v>
      </c>
      <c r="AK30" s="2">
        <f>SUM(AH30)*0.5</f>
        <v>0</v>
      </c>
      <c r="AL30" s="4" t="e">
        <f>SUM(AI30+AJ30-AK30)</f>
        <v>#REF!</v>
      </c>
      <c r="AM30" s="2" t="s">
        <v>78</v>
      </c>
      <c r="AN30" s="2" t="s">
        <v>79</v>
      </c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5" t="s">
        <v>78</v>
      </c>
      <c r="BO30" s="5" t="s">
        <v>79</v>
      </c>
      <c r="BR30" s="5" t="s">
        <v>210</v>
      </c>
      <c r="BS30" s="5" t="s">
        <v>211</v>
      </c>
    </row>
    <row r="31" spans="1:71" s="5" customFormat="1" ht="29.1" customHeight="1">
      <c r="A31" s="2">
        <v>28</v>
      </c>
      <c r="B31" s="11" t="s">
        <v>363</v>
      </c>
      <c r="C31" s="2" t="s">
        <v>134</v>
      </c>
      <c r="D31" s="2" t="s">
        <v>135</v>
      </c>
      <c r="E31" s="2"/>
      <c r="F31" s="2" t="s">
        <v>136</v>
      </c>
      <c r="G31" s="2" t="s">
        <v>101</v>
      </c>
      <c r="H31" s="2" t="s">
        <v>66</v>
      </c>
      <c r="I31" s="2" t="s">
        <v>67</v>
      </c>
      <c r="J31" s="2" t="s">
        <v>137</v>
      </c>
      <c r="K31" s="2" t="s">
        <v>68</v>
      </c>
      <c r="L31" s="2" t="s">
        <v>101</v>
      </c>
      <c r="M31" s="2" t="s">
        <v>118</v>
      </c>
      <c r="N31" s="2">
        <v>3062</v>
      </c>
      <c r="O31" s="2">
        <v>24740310</v>
      </c>
      <c r="P31" s="2" t="s">
        <v>138</v>
      </c>
      <c r="Q31" s="2">
        <v>1999</v>
      </c>
      <c r="R31" s="2" t="s">
        <v>97</v>
      </c>
      <c r="S31" s="2" t="s">
        <v>81</v>
      </c>
      <c r="T31" s="2" t="s">
        <v>82</v>
      </c>
      <c r="U31" s="2">
        <v>2004</v>
      </c>
      <c r="V31" s="2" t="s">
        <v>75</v>
      </c>
      <c r="W31" s="2" t="s">
        <v>139</v>
      </c>
      <c r="X31" s="2">
        <v>2</v>
      </c>
      <c r="Y31" s="2">
        <v>10.9</v>
      </c>
      <c r="Z31" s="2">
        <v>1</v>
      </c>
      <c r="AA31" s="2" t="s">
        <v>91</v>
      </c>
      <c r="AB31" s="2">
        <v>10.17</v>
      </c>
      <c r="AC31" s="2">
        <v>1</v>
      </c>
      <c r="AD31" s="2" t="s">
        <v>92</v>
      </c>
      <c r="AE31" s="2">
        <v>10.5</v>
      </c>
      <c r="AF31" s="2">
        <v>1</v>
      </c>
      <c r="AG31" s="2">
        <v>1</v>
      </c>
      <c r="AH31" s="2">
        <f>SUM(U31-Q31)-4</f>
        <v>1</v>
      </c>
      <c r="AI31" s="3" t="e">
        <f>SUM(#REF!+Y31+AB31+AE31)/4</f>
        <v>#REF!</v>
      </c>
      <c r="AJ31" s="2" t="e">
        <f>SUM(#REF!+Z31+AC31+AF31)*0.25</f>
        <v>#REF!</v>
      </c>
      <c r="AK31" s="2">
        <f>SUM(AH31)*0.5</f>
        <v>0.5</v>
      </c>
      <c r="AL31" s="4" t="e">
        <f>SUM(AI31+AJ31-AK31)</f>
        <v>#REF!</v>
      </c>
      <c r="AM31" s="2" t="s">
        <v>78</v>
      </c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</row>
    <row r="32" spans="1:71" s="5" customFormat="1" ht="29.1" customHeight="1">
      <c r="A32" s="2">
        <v>29</v>
      </c>
      <c r="B32" s="11" t="s">
        <v>365</v>
      </c>
      <c r="C32" s="2" t="s">
        <v>263</v>
      </c>
      <c r="D32" s="2" t="s">
        <v>196</v>
      </c>
      <c r="E32" s="2"/>
      <c r="F32" s="2" t="s">
        <v>264</v>
      </c>
      <c r="G32" s="2" t="s">
        <v>131</v>
      </c>
      <c r="H32" s="2" t="s">
        <v>66</v>
      </c>
      <c r="I32" s="2" t="s">
        <v>67</v>
      </c>
      <c r="J32" s="2" t="s">
        <v>265</v>
      </c>
      <c r="K32" s="2" t="s">
        <v>68</v>
      </c>
      <c r="L32" s="2" t="s">
        <v>90</v>
      </c>
      <c r="M32" s="2" t="s">
        <v>131</v>
      </c>
      <c r="N32" s="2">
        <v>9100</v>
      </c>
      <c r="O32" s="2">
        <v>94717941</v>
      </c>
      <c r="P32" s="2" t="s">
        <v>266</v>
      </c>
      <c r="Q32" s="2">
        <v>1987</v>
      </c>
      <c r="R32" s="2" t="s">
        <v>144</v>
      </c>
      <c r="S32" s="2" t="s">
        <v>81</v>
      </c>
      <c r="T32" s="2" t="s">
        <v>82</v>
      </c>
      <c r="U32" s="2">
        <v>1992</v>
      </c>
      <c r="V32" s="2" t="s">
        <v>267</v>
      </c>
      <c r="W32" s="2" t="s">
        <v>268</v>
      </c>
      <c r="X32" s="2">
        <v>2</v>
      </c>
      <c r="Y32" s="2">
        <v>10.79</v>
      </c>
      <c r="Z32" s="2">
        <v>0</v>
      </c>
      <c r="AA32" s="2" t="s">
        <v>197</v>
      </c>
      <c r="AB32" s="2">
        <v>11</v>
      </c>
      <c r="AC32" s="2">
        <v>1</v>
      </c>
      <c r="AD32" s="2" t="s">
        <v>145</v>
      </c>
      <c r="AE32" s="2">
        <v>11</v>
      </c>
      <c r="AF32" s="2">
        <v>1</v>
      </c>
      <c r="AG32" s="2">
        <v>2</v>
      </c>
      <c r="AH32" s="2">
        <f>SUM(U32-Q32)-4</f>
        <v>1</v>
      </c>
      <c r="AI32" s="3" t="e">
        <f>SUM(#REF!+Y32+AB32+AE32)/4</f>
        <v>#REF!</v>
      </c>
      <c r="AJ32" s="2" t="e">
        <f>SUM(#REF!+Z32+AC32+AF32)*0.25</f>
        <v>#REF!</v>
      </c>
      <c r="AK32" s="2">
        <f>SUM(AH32)*0.5</f>
        <v>0.5</v>
      </c>
      <c r="AL32" s="4" t="e">
        <f>SUM(AI32+AJ32-AK32)</f>
        <v>#REF!</v>
      </c>
      <c r="AM32" s="2" t="s">
        <v>78</v>
      </c>
      <c r="AN32" s="2" t="s">
        <v>79</v>
      </c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</row>
    <row r="33" spans="1:65" s="5" customFormat="1" ht="29.1" customHeight="1">
      <c r="A33" s="2">
        <v>30</v>
      </c>
      <c r="B33" s="11" t="s">
        <v>364</v>
      </c>
      <c r="C33" s="2" t="s">
        <v>182</v>
      </c>
      <c r="D33" s="2" t="s">
        <v>183</v>
      </c>
      <c r="E33" s="2"/>
      <c r="F33" s="2" t="s">
        <v>184</v>
      </c>
      <c r="G33" s="2" t="s">
        <v>101</v>
      </c>
      <c r="H33" s="2" t="s">
        <v>66</v>
      </c>
      <c r="I33" s="2" t="s">
        <v>67</v>
      </c>
      <c r="J33" s="2" t="s">
        <v>185</v>
      </c>
      <c r="K33" s="2" t="s">
        <v>68</v>
      </c>
      <c r="L33" s="2" t="s">
        <v>101</v>
      </c>
      <c r="M33" s="2" t="s">
        <v>101</v>
      </c>
      <c r="N33" s="2">
        <v>3000</v>
      </c>
      <c r="O33" s="2">
        <v>52762076</v>
      </c>
      <c r="P33" s="2" t="s">
        <v>186</v>
      </c>
      <c r="Q33" s="2">
        <v>1998</v>
      </c>
      <c r="R33" s="2" t="s">
        <v>97</v>
      </c>
      <c r="S33" s="2" t="s">
        <v>81</v>
      </c>
      <c r="T33" s="2" t="s">
        <v>82</v>
      </c>
      <c r="U33" s="2">
        <v>2006</v>
      </c>
      <c r="V33" s="2" t="s">
        <v>187</v>
      </c>
      <c r="W33" s="2" t="s">
        <v>73</v>
      </c>
      <c r="X33" s="2">
        <v>2</v>
      </c>
      <c r="Y33" s="2">
        <v>9.69</v>
      </c>
      <c r="Z33" s="2">
        <v>0</v>
      </c>
      <c r="AA33" s="2" t="s">
        <v>93</v>
      </c>
      <c r="AB33" s="2">
        <v>9.77</v>
      </c>
      <c r="AC33" s="2">
        <v>0</v>
      </c>
      <c r="AD33" s="2" t="s">
        <v>94</v>
      </c>
      <c r="AE33" s="2">
        <v>10.25</v>
      </c>
      <c r="AF33" s="2">
        <v>0</v>
      </c>
      <c r="AG33" s="2"/>
      <c r="AH33" s="2">
        <v>0</v>
      </c>
      <c r="AI33" s="3" t="e">
        <f>SUM(#REF!+Y33+AB33+AE33)/4</f>
        <v>#REF!</v>
      </c>
      <c r="AJ33" s="2" t="e">
        <f>SUM(#REF!+Z33+AC33+AF33)*0.25</f>
        <v>#REF!</v>
      </c>
      <c r="AK33" s="2">
        <f>SUM(AH33)*0.5</f>
        <v>0</v>
      </c>
      <c r="AL33" s="4" t="e">
        <f>SUM(AI33+AJ33-AK33)</f>
        <v>#REF!</v>
      </c>
      <c r="AM33" s="2" t="s">
        <v>78</v>
      </c>
      <c r="AN33" s="2" t="s">
        <v>79</v>
      </c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</row>
    <row r="35" spans="1:65" ht="15.75">
      <c r="B35" s="13" t="s">
        <v>352</v>
      </c>
    </row>
  </sheetData>
  <mergeCells count="2">
    <mergeCell ref="A1:BM1"/>
    <mergeCell ref="A2:BM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Feuil3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Dell</cp:lastModifiedBy>
  <cp:lastPrinted>2016-09-21T15:42:36Z</cp:lastPrinted>
  <dcterms:created xsi:type="dcterms:W3CDTF">2016-08-02T10:08:34Z</dcterms:created>
  <dcterms:modified xsi:type="dcterms:W3CDTF">2016-09-21T15:53:08Z</dcterms:modified>
  <cp:category/>
</cp:coreProperties>
</file>