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755"/>
  </bookViews>
  <sheets>
    <sheet name="liste" sheetId="4" r:id="rId1"/>
  </sheets>
  <definedNames>
    <definedName name="_xlnm._FilterDatabase" localSheetId="0" hidden="1">liste!$B$3:$BY$33</definedName>
  </definedNames>
  <calcPr calcId="152511"/>
</workbook>
</file>

<file path=xl/calcChain.xml><?xml version="1.0" encoding="utf-8"?>
<calcChain xmlns="http://schemas.openxmlformats.org/spreadsheetml/2006/main">
  <c r="BQ29" i="4" l="1"/>
  <c r="BP29" i="4"/>
  <c r="BO29" i="4"/>
  <c r="BR29" i="4" s="1"/>
  <c r="BQ28" i="4"/>
  <c r="BP28" i="4"/>
  <c r="BO28" i="4"/>
  <c r="BR28" i="4" s="1"/>
  <c r="BQ16" i="4"/>
  <c r="BP16" i="4"/>
  <c r="BO16" i="4"/>
  <c r="BR16" i="4" s="1"/>
  <c r="BQ8" i="4"/>
  <c r="BP8" i="4"/>
  <c r="BO8" i="4"/>
  <c r="BR8" i="4" s="1"/>
  <c r="BQ33" i="4"/>
  <c r="BP33" i="4"/>
  <c r="BO33" i="4"/>
  <c r="BR33" i="4" s="1"/>
  <c r="BQ32" i="4"/>
  <c r="BP32" i="4"/>
  <c r="BO32" i="4"/>
  <c r="BR32" i="4" s="1"/>
  <c r="BQ31" i="4"/>
  <c r="BP31" i="4"/>
  <c r="BO31" i="4"/>
  <c r="BR31" i="4" s="1"/>
  <c r="BQ30" i="4"/>
  <c r="BP30" i="4"/>
  <c r="BO30" i="4"/>
  <c r="BR30" i="4" s="1"/>
  <c r="BQ27" i="4"/>
  <c r="BP27" i="4"/>
  <c r="BO27" i="4"/>
  <c r="BR27" i="4" s="1"/>
  <c r="BQ26" i="4"/>
  <c r="BP26" i="4"/>
  <c r="BO26" i="4"/>
  <c r="BR26" i="4" s="1"/>
  <c r="BQ25" i="4"/>
  <c r="BP25" i="4"/>
  <c r="BO25" i="4"/>
  <c r="BR25" i="4" s="1"/>
  <c r="BQ24" i="4"/>
  <c r="BP24" i="4"/>
  <c r="BO24" i="4"/>
  <c r="BR24" i="4" s="1"/>
  <c r="BQ23" i="4"/>
  <c r="BP23" i="4"/>
  <c r="BO23" i="4"/>
  <c r="BR23" i="4" s="1"/>
  <c r="BQ22" i="4"/>
  <c r="BP22" i="4"/>
  <c r="BO22" i="4"/>
  <c r="BR22" i="4" s="1"/>
  <c r="BQ21" i="4"/>
  <c r="BP21" i="4"/>
  <c r="BO21" i="4"/>
  <c r="BR21" i="4" s="1"/>
  <c r="BQ20" i="4"/>
  <c r="BP20" i="4"/>
  <c r="BO20" i="4"/>
  <c r="BR20" i="4" s="1"/>
  <c r="BQ19" i="4"/>
  <c r="BP19" i="4"/>
  <c r="BO19" i="4"/>
  <c r="BR19" i="4" s="1"/>
  <c r="BQ18" i="4"/>
  <c r="BP18" i="4"/>
  <c r="BO18" i="4"/>
  <c r="BR18" i="4" s="1"/>
  <c r="BQ17" i="4"/>
  <c r="BP17" i="4"/>
  <c r="BO17" i="4"/>
  <c r="BR17" i="4" s="1"/>
  <c r="BQ15" i="4"/>
  <c r="BP15" i="4"/>
  <c r="BO15" i="4"/>
  <c r="BR15" i="4" s="1"/>
  <c r="BQ14" i="4"/>
  <c r="BP14" i="4"/>
  <c r="BO14" i="4"/>
  <c r="BR14" i="4" s="1"/>
  <c r="BQ13" i="4"/>
  <c r="BP13" i="4"/>
  <c r="BO13" i="4"/>
  <c r="BR13" i="4" s="1"/>
  <c r="BQ12" i="4"/>
  <c r="BP12" i="4"/>
  <c r="BO12" i="4"/>
  <c r="BR12" i="4" s="1"/>
  <c r="BQ11" i="4"/>
  <c r="BP11" i="4"/>
  <c r="BO11" i="4"/>
  <c r="BR11" i="4" s="1"/>
  <c r="BQ10" i="4"/>
  <c r="BP10" i="4"/>
  <c r="BO10" i="4"/>
  <c r="BR10" i="4" s="1"/>
  <c r="BQ9" i="4"/>
  <c r="BP9" i="4"/>
  <c r="BO9" i="4"/>
  <c r="BR9" i="4" s="1"/>
  <c r="BQ7" i="4"/>
  <c r="BP7" i="4"/>
  <c r="BO7" i="4"/>
  <c r="BR7" i="4" s="1"/>
  <c r="BQ6" i="4"/>
  <c r="BP6" i="4"/>
  <c r="BO6" i="4"/>
  <c r="BR6" i="4" s="1"/>
  <c r="BQ5" i="4"/>
  <c r="BP5" i="4"/>
  <c r="BO5" i="4"/>
  <c r="BR5" i="4" s="1"/>
  <c r="BQ4" i="4"/>
  <c r="BP4" i="4"/>
  <c r="BO4" i="4"/>
  <c r="BR4" i="4" s="1"/>
  <c r="BS10" i="4" l="1"/>
  <c r="BS27" i="4"/>
  <c r="BS23" i="4"/>
  <c r="BS19" i="4"/>
  <c r="BS5" i="4"/>
  <c r="BS14" i="4"/>
  <c r="BS33" i="4"/>
  <c r="BS8" i="4"/>
  <c r="BS7" i="4"/>
  <c r="BS12" i="4"/>
  <c r="BS17" i="4"/>
  <c r="BS21" i="4"/>
  <c r="BS25" i="4"/>
  <c r="BS31" i="4"/>
  <c r="BS28" i="4"/>
  <c r="BS16" i="4"/>
  <c r="BS29" i="4"/>
  <c r="BS4" i="4"/>
  <c r="BS9" i="4"/>
  <c r="BS13" i="4"/>
  <c r="BS18" i="4"/>
  <c r="BS22" i="4"/>
  <c r="BS26" i="4"/>
  <c r="BS32" i="4"/>
  <c r="BS6" i="4"/>
  <c r="BS11" i="4"/>
  <c r="BS15" i="4"/>
  <c r="BS20" i="4"/>
  <c r="BS24" i="4"/>
  <c r="BS30" i="4"/>
</calcChain>
</file>

<file path=xl/sharedStrings.xml><?xml version="1.0" encoding="utf-8"?>
<sst xmlns="http://schemas.openxmlformats.org/spreadsheetml/2006/main" count="1111" uniqueCount="462">
  <si>
    <t>Dossier N°</t>
  </si>
  <si>
    <t>Ordre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</si>
  <si>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</si>
  <si>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</si>
  <si>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</si>
  <si>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</si>
  <si>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</si>
  <si>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</si>
  <si>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</si>
  <si>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</si>
  <si>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</si>
  <si>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</si>
  <si>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</si>
  <si>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</si>
  <si>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</si>
  <si>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</si>
  <si>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</si>
  <si>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</si>
  <si>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>Nombre de redoublement à partir du bac</t>
  </si>
  <si>
    <t>Avez-vous suivi les études dans un cycle préparatoire ?</t>
  </si>
  <si>
    <t>Nombre de redoublement dans le cycle préparatoire</t>
  </si>
  <si>
    <t>Nombre de retrait d'inscription</t>
  </si>
  <si>
    <t>Etablissement du dernier diplôme</t>
  </si>
  <si>
    <t>Spécialité</t>
  </si>
  <si>
    <t>Nature diplôme obtenu</t>
  </si>
  <si>
    <t xml:space="preserve">Année d´obtention du diplôme </t>
  </si>
  <si>
    <t xml:space="preserve">Situation professionnelle </t>
  </si>
  <si>
    <t>Nombre de stages</t>
  </si>
  <si>
    <t>Année Univ. 1</t>
  </si>
  <si>
    <t>Niveau 1</t>
  </si>
  <si>
    <t>Etablissement 1</t>
  </si>
  <si>
    <t>Etudes poursuivies 1</t>
  </si>
  <si>
    <t>Moyenne 1</t>
  </si>
  <si>
    <t>Crédit 1</t>
  </si>
  <si>
    <t>Redouble 1</t>
  </si>
  <si>
    <t>Mention 1</t>
  </si>
  <si>
    <t>Session 1</t>
  </si>
  <si>
    <t>Année Univ. 2</t>
  </si>
  <si>
    <t>Niveau 2</t>
  </si>
  <si>
    <t>Etablissement 2</t>
  </si>
  <si>
    <t>Etudes poursuivies 2</t>
  </si>
  <si>
    <t>Moyenne 2</t>
  </si>
  <si>
    <t>Crédit 2</t>
  </si>
  <si>
    <t>Redouble 2</t>
  </si>
  <si>
    <t>Mention 2</t>
  </si>
  <si>
    <t>Session 2</t>
  </si>
  <si>
    <t>Année Univ. 3</t>
  </si>
  <si>
    <t>Niveau 3</t>
  </si>
  <si>
    <t>Etablissement 3</t>
  </si>
  <si>
    <t>Etudes poursuivies 3</t>
  </si>
  <si>
    <t>Moyenne 3</t>
  </si>
  <si>
    <t>Crédit 3</t>
  </si>
  <si>
    <t>Redouble 3</t>
  </si>
  <si>
    <t>Mention 3</t>
  </si>
  <si>
    <t>Session 3</t>
  </si>
  <si>
    <t>Année Univ. 4</t>
  </si>
  <si>
    <t>Niveau 4</t>
  </si>
  <si>
    <t>Etablissement 4</t>
  </si>
  <si>
    <t>Etudes poursuivies 4</t>
  </si>
  <si>
    <t>Moyenne 4</t>
  </si>
  <si>
    <t>Crédit 4</t>
  </si>
  <si>
    <t>Redouble 4</t>
  </si>
  <si>
    <t>Mention 4</t>
  </si>
  <si>
    <t>Session 4</t>
  </si>
  <si>
    <t>Total des redoublements</t>
  </si>
  <si>
    <t>Choix 1</t>
  </si>
  <si>
    <t>Choix 2</t>
  </si>
  <si>
    <t>Moyenne terminale : Semestre 1</t>
  </si>
  <si>
    <t>Moyenne terminale : Semestre 2</t>
  </si>
  <si>
    <t>Date d'ajout</t>
  </si>
  <si>
    <t>Date de modification</t>
  </si>
  <si>
    <t>Tunisienne</t>
  </si>
  <si>
    <t>Féminin</t>
  </si>
  <si>
    <t xml:space="preserve"> Tunisie </t>
  </si>
  <si>
    <t>Passable</t>
  </si>
  <si>
    <t>Non</t>
  </si>
  <si>
    <t>FLSH Sousse</t>
  </si>
  <si>
    <t>Anglais</t>
  </si>
  <si>
    <t>LICENCE FONDAMENTALE</t>
  </si>
  <si>
    <t>2013-2014</t>
  </si>
  <si>
    <t>PASSABLE</t>
  </si>
  <si>
    <t>2014-2015</t>
  </si>
  <si>
    <t>2015-2016</t>
  </si>
  <si>
    <t>Mastère professionnelle Cross-media</t>
  </si>
  <si>
    <t>0000-00-00 00:00:00</t>
  </si>
  <si>
    <t>Masculin</t>
  </si>
  <si>
    <t>monastir</t>
  </si>
  <si>
    <t xml:space="preserve">Sfax </t>
  </si>
  <si>
    <t>sfax</t>
  </si>
  <si>
    <t>Assez bien</t>
  </si>
  <si>
    <t>FLSH de Sfax</t>
  </si>
  <si>
    <t>LICENCE APPLIQUE</t>
  </si>
  <si>
    <t xml:space="preserve">étudiante </t>
  </si>
  <si>
    <t>Mastère professionnelle en Anglais de communication</t>
  </si>
  <si>
    <t xml:space="preserve"> 101/2016</t>
  </si>
  <si>
    <t>Talmoudi</t>
  </si>
  <si>
    <t>Rahma</t>
  </si>
  <si>
    <t>1988-09-14</t>
  </si>
  <si>
    <t>Sousse</t>
  </si>
  <si>
    <t xml:space="preserve">Rue Andalous Cité Opérations du Sahel </t>
  </si>
  <si>
    <t>Ouardanine</t>
  </si>
  <si>
    <t>talmoudirahma@hotmail.fr</t>
  </si>
  <si>
    <t>Professeur des écoles primaires</t>
  </si>
  <si>
    <t>2007-2008</t>
  </si>
  <si>
    <t>Anglais d'affaires</t>
  </si>
  <si>
    <t>2008-2009</t>
  </si>
  <si>
    <t>ASSEZ BIEN</t>
  </si>
  <si>
    <t>2009-2010</t>
  </si>
  <si>
    <t>Mastère professionnelle en sociologie</t>
  </si>
  <si>
    <t>2016-07-15 11:00:13</t>
  </si>
  <si>
    <t>sousse</t>
  </si>
  <si>
    <t>2012-2013</t>
  </si>
  <si>
    <t>Mastère de recherche anglais : Linguistique</t>
  </si>
  <si>
    <t>kasserine</t>
  </si>
  <si>
    <t>Français</t>
  </si>
  <si>
    <t>2010-2011</t>
  </si>
  <si>
    <t>Bien</t>
  </si>
  <si>
    <t>2011-2012</t>
  </si>
  <si>
    <t>BIEN</t>
  </si>
  <si>
    <t>Oui</t>
  </si>
  <si>
    <t>Sfax</t>
  </si>
  <si>
    <t>médenine</t>
  </si>
  <si>
    <t>sidi Bouzid</t>
  </si>
  <si>
    <t>ISLAT MOKNINE</t>
  </si>
  <si>
    <t>Trabelsi</t>
  </si>
  <si>
    <t xml:space="preserve"> 329/2016</t>
  </si>
  <si>
    <t>Louati</t>
  </si>
  <si>
    <t>Marwa</t>
  </si>
  <si>
    <t>Marwa Louati</t>
  </si>
  <si>
    <t>1994-05-01</t>
  </si>
  <si>
    <t>59 Road Hedi Chaker Sakiet Ezzit Sfax</t>
  </si>
  <si>
    <t>marwalouati1994@gmail.com</t>
  </si>
  <si>
    <t xml:space="preserve">Free lance </t>
  </si>
  <si>
    <t>Licence  Fondamentale en Anglais</t>
  </si>
  <si>
    <t>2016-07-15 16:17:10</t>
  </si>
  <si>
    <t xml:space="preserve"> 336/2016</t>
  </si>
  <si>
    <t>Zayani</t>
  </si>
  <si>
    <t>Mohamed</t>
  </si>
  <si>
    <t>1987-08-23</t>
  </si>
  <si>
    <t>Route de Gremda klm 2 Fourati num 26</t>
  </si>
  <si>
    <t>Sfax ville</t>
  </si>
  <si>
    <t>mohamedzayani1987@gmail.com</t>
  </si>
  <si>
    <t>Histoire</t>
  </si>
  <si>
    <t>Journaliste</t>
  </si>
  <si>
    <t>Mastère de recherche en histoire</t>
  </si>
  <si>
    <t>2016-07-15 15:21:54</t>
  </si>
  <si>
    <t>2016-07-15 16:24:22</t>
  </si>
  <si>
    <t>Rania</t>
  </si>
  <si>
    <t>MAITRISE</t>
  </si>
  <si>
    <t>2001-2002</t>
  </si>
  <si>
    <t>2002-2003</t>
  </si>
  <si>
    <t>2003-2004</t>
  </si>
  <si>
    <t>2006-2007</t>
  </si>
  <si>
    <t xml:space="preserve"> 420/2016</t>
  </si>
  <si>
    <t>Jmal</t>
  </si>
  <si>
    <t>Omar</t>
  </si>
  <si>
    <t>1989-08-07</t>
  </si>
  <si>
    <t xml:space="preserve">Route Gremda km 7.5 Markaz Sahnoun </t>
  </si>
  <si>
    <t>omarjmal06@gmail.com</t>
  </si>
  <si>
    <t>ISET Sfax</t>
  </si>
  <si>
    <t>Autres</t>
  </si>
  <si>
    <t>Contracutuel</t>
  </si>
  <si>
    <t>Sans spécialité</t>
  </si>
  <si>
    <t>Développement des systèmes d'information</t>
  </si>
  <si>
    <t>Mastère de recherche en arabe</t>
  </si>
  <si>
    <t>2016-07-15 19:55:23</t>
  </si>
  <si>
    <t>2016-07-19 10:57:29</t>
  </si>
  <si>
    <t xml:space="preserve"> 421/2016</t>
  </si>
  <si>
    <t>jmal</t>
  </si>
  <si>
    <t>ahmed</t>
  </si>
  <si>
    <t>1985-01-25</t>
  </si>
  <si>
    <t>route gremda markez sahnoun</t>
  </si>
  <si>
    <t>gremda</t>
  </si>
  <si>
    <t>ahmed.25.01@gmail.com</t>
  </si>
  <si>
    <t>IHEC SFAX</t>
  </si>
  <si>
    <t>Arabe</t>
  </si>
  <si>
    <t>contractuel</t>
  </si>
  <si>
    <t>tronc commun</t>
  </si>
  <si>
    <t>2004-2005</t>
  </si>
  <si>
    <t>fiscalité</t>
  </si>
  <si>
    <t>2005-2006</t>
  </si>
  <si>
    <t>2016-07-15 20:56:56</t>
  </si>
  <si>
    <t>Sociologie</t>
  </si>
  <si>
    <t>Agrégation :anglais</t>
  </si>
  <si>
    <t>étudiante</t>
  </si>
  <si>
    <t>Amira</t>
  </si>
  <si>
    <t xml:space="preserve"> 471/2016</t>
  </si>
  <si>
    <t>Bellaaj</t>
  </si>
  <si>
    <t>Karoui</t>
  </si>
  <si>
    <t>2016-07-10</t>
  </si>
  <si>
    <t>Tunis</t>
  </si>
  <si>
    <t>2 rue Asdrubal el medina el atiqua  sfax</t>
  </si>
  <si>
    <t>rb-com@hotmail.com</t>
  </si>
  <si>
    <t>ESSTED</t>
  </si>
  <si>
    <t>Productrice et designer web à radio sfax</t>
  </si>
  <si>
    <t>design image</t>
  </si>
  <si>
    <t>TRES BIEN</t>
  </si>
  <si>
    <t>2016-07-16 01:00:15</t>
  </si>
  <si>
    <t>2016-07-16 00:18:20</t>
  </si>
  <si>
    <t xml:space="preserve"> 553/2016</t>
  </si>
  <si>
    <t xml:space="preserve">Bensaleh </t>
  </si>
  <si>
    <t>Nabil</t>
  </si>
  <si>
    <t>1988-04-13</t>
  </si>
  <si>
    <t>Moularés</t>
  </si>
  <si>
    <t>Djamel bouzid souk moularés</t>
  </si>
  <si>
    <t>gafsa</t>
  </si>
  <si>
    <t>nabba1@hotmail.fr</t>
  </si>
  <si>
    <t>surveillant primaire</t>
  </si>
  <si>
    <t xml:space="preserve">1ére anneé sociologie </t>
  </si>
  <si>
    <t>2éme anneé sociologie</t>
  </si>
  <si>
    <t>3éme anneé sociologie</t>
  </si>
  <si>
    <t>2016-07-16 12:44:41</t>
  </si>
  <si>
    <t>2000-2001</t>
  </si>
  <si>
    <t>anglais</t>
  </si>
  <si>
    <t xml:space="preserve"> 584/2016</t>
  </si>
  <si>
    <t>Nasr</t>
  </si>
  <si>
    <t>Emna</t>
  </si>
  <si>
    <t>1993-03-31</t>
  </si>
  <si>
    <t>le Kef</t>
  </si>
  <si>
    <t>160 cité taib el mhiri , Barnoussa , le Kef</t>
  </si>
  <si>
    <t>le kef</t>
  </si>
  <si>
    <t>emybenmoncef@gmail.com</t>
  </si>
  <si>
    <t>Licence appliqué en anglais d'affaire</t>
  </si>
  <si>
    <t>2016-07-16 15:43:35</t>
  </si>
  <si>
    <t xml:space="preserve"> 731/2016</t>
  </si>
  <si>
    <t>mabrouki</t>
  </si>
  <si>
    <t>marwa</t>
  </si>
  <si>
    <t>1988-12-30</t>
  </si>
  <si>
    <t>moularès</t>
  </si>
  <si>
    <t>studio les beau souvenirs cité ouled mabrouk moulares 2161</t>
  </si>
  <si>
    <t>moulares</t>
  </si>
  <si>
    <t>rabie.nasri@yahoo.fr</t>
  </si>
  <si>
    <t>sans proffession</t>
  </si>
  <si>
    <t xml:space="preserve">patrimoine </t>
  </si>
  <si>
    <t>2016-07-17 10:21:15</t>
  </si>
  <si>
    <t xml:space="preserve"> 949/2016</t>
  </si>
  <si>
    <t>Agrebi</t>
  </si>
  <si>
    <t>Wafa</t>
  </si>
  <si>
    <t>1988-10-15</t>
  </si>
  <si>
    <t xml:space="preserve">Rue Mharza Kl 4 </t>
  </si>
  <si>
    <t>agrebiwafa10@gmail.com</t>
  </si>
  <si>
    <t>ISECS</t>
  </si>
  <si>
    <t xml:space="preserve">informatique </t>
  </si>
  <si>
    <t>2016-07-18 11:16:14</t>
  </si>
  <si>
    <t>2016-07-21 16:20:21</t>
  </si>
  <si>
    <t xml:space="preserve"> 1026/2016</t>
  </si>
  <si>
    <t>Ismail</t>
  </si>
  <si>
    <t>Meriam</t>
  </si>
  <si>
    <t>1984-01-12</t>
  </si>
  <si>
    <t>BP  238 Sfax 3000</t>
  </si>
  <si>
    <t>meriamismail2@gmail.com</t>
  </si>
  <si>
    <t xml:space="preserve">consultante et animatrice radio </t>
  </si>
  <si>
    <t>cycle préparatoir  biologie</t>
  </si>
  <si>
    <t>ingenieur  agronome</t>
  </si>
  <si>
    <t xml:space="preserve">mastère en biotechnologie de l'environnement </t>
  </si>
  <si>
    <t>2016-07-18 15:00:23</t>
  </si>
  <si>
    <t>2016-07-18 16:09:16</t>
  </si>
  <si>
    <t>Mastère de recherche Sociologie</t>
  </si>
  <si>
    <t xml:space="preserve"> 1044/2016</t>
  </si>
  <si>
    <t>1994-09-29</t>
  </si>
  <si>
    <t>5, bis rue hadj tabboub</t>
  </si>
  <si>
    <t>ariana</t>
  </si>
  <si>
    <t>temna72@yahoo.com</t>
  </si>
  <si>
    <t>FSHS Tunis</t>
  </si>
  <si>
    <t>licence fondamentale en langue littérature et civilisation anglaise</t>
  </si>
  <si>
    <t>2016-07-18 16:07:02</t>
  </si>
  <si>
    <t xml:space="preserve"> 1112/2016</t>
  </si>
  <si>
    <t>chelbi</t>
  </si>
  <si>
    <t>hanene</t>
  </si>
  <si>
    <t>1983-08-03</t>
  </si>
  <si>
    <t>chobane</t>
  </si>
  <si>
    <t>rte ElAin km7 Sfax 3048</t>
  </si>
  <si>
    <t>chelbi.hh@gmail.com</t>
  </si>
  <si>
    <t>Professeur principal d'enseignement secondaire</t>
  </si>
  <si>
    <t>1ère année</t>
  </si>
  <si>
    <t>2ème année</t>
  </si>
  <si>
    <t>3ème année</t>
  </si>
  <si>
    <t xml:space="preserve">4 ème année </t>
  </si>
  <si>
    <t>Mastère de recherche en Géographie</t>
  </si>
  <si>
    <t>2016-07-18 21:52:25</t>
  </si>
  <si>
    <t>mahres</t>
  </si>
  <si>
    <t xml:space="preserve"> 1232/2016</t>
  </si>
  <si>
    <t>SLIMANI</t>
  </si>
  <si>
    <t>RAFIKA</t>
  </si>
  <si>
    <t>1991-03-01</t>
  </si>
  <si>
    <t>SIDI BOUZID</t>
  </si>
  <si>
    <t>SIDI BOUZID. BIR ELHAFEY. ESSALEMA</t>
  </si>
  <si>
    <t>haythembenkridis2013@gmail.com</t>
  </si>
  <si>
    <t>1 ère anne</t>
  </si>
  <si>
    <t>2 eme anne</t>
  </si>
  <si>
    <t>3 eme anne</t>
  </si>
  <si>
    <t>2016-07-19 12:03:02</t>
  </si>
  <si>
    <t xml:space="preserve"> 1285/2016</t>
  </si>
  <si>
    <t>messaoud</t>
  </si>
  <si>
    <t>zakia</t>
  </si>
  <si>
    <t>1986-11-10</t>
  </si>
  <si>
    <t>medenine</t>
  </si>
  <si>
    <t xml:space="preserve">route de gabes 2 km  prés de café el ahram medenine </t>
  </si>
  <si>
    <t>messaoudzakia@yahoo.fr</t>
  </si>
  <si>
    <t>Institut Supérieur des Etudes Appliquées en Humanités de Médenine</t>
  </si>
  <si>
    <t xml:space="preserve">licence appliqué en anglais </t>
  </si>
  <si>
    <t>2016-07-19 13:36:56</t>
  </si>
  <si>
    <t>2016-07-26 14:48:53</t>
  </si>
  <si>
    <t xml:space="preserve"> 1319/2016</t>
  </si>
  <si>
    <t>marwen</t>
  </si>
  <si>
    <t>ayed</t>
  </si>
  <si>
    <t>1992-12-30</t>
  </si>
  <si>
    <t>bizerte</t>
  </si>
  <si>
    <t>sousse bohsina</t>
  </si>
  <si>
    <t>mawdreamusa@gmail.com</t>
  </si>
  <si>
    <t>1er année</t>
  </si>
  <si>
    <t>2eme année</t>
  </si>
  <si>
    <t>3eme année</t>
  </si>
  <si>
    <t>Agrégation :arabe</t>
  </si>
  <si>
    <t>2016-07-19 16:21:57</t>
  </si>
  <si>
    <t>2016-07-20 01:26:44</t>
  </si>
  <si>
    <t xml:space="preserve"> 1353/2016</t>
  </si>
  <si>
    <t>fraj</t>
  </si>
  <si>
    <t>fatma</t>
  </si>
  <si>
    <t>fatma fraj</t>
  </si>
  <si>
    <t>1990-07-02</t>
  </si>
  <si>
    <t>cité saada rue lagos numero 298 mahres sfax 3060</t>
  </si>
  <si>
    <t>fragfatma66@gmail.com</t>
  </si>
  <si>
    <t>français</t>
  </si>
  <si>
    <t>2016-07-19 16:48:38</t>
  </si>
  <si>
    <t xml:space="preserve"> 1544/2016</t>
  </si>
  <si>
    <t>zouaoui</t>
  </si>
  <si>
    <t>1993-05-26</t>
  </si>
  <si>
    <t>italy</t>
  </si>
  <si>
    <t xml:space="preserve">elhincha av hbib bouguiba </t>
  </si>
  <si>
    <t>marwazouaoui88@yahoo.com</t>
  </si>
  <si>
    <t>2016-07-20 12:46:55</t>
  </si>
  <si>
    <t xml:space="preserve"> 1587/2016</t>
  </si>
  <si>
    <t>Kriaa</t>
  </si>
  <si>
    <t>Bilel</t>
  </si>
  <si>
    <t>1994-05-10</t>
  </si>
  <si>
    <t>Route Mahdia km 7 Sfax,Tunisia</t>
  </si>
  <si>
    <t>Kriaabilel@gmail.com</t>
  </si>
  <si>
    <t>Licence Fondamentale en Langue, Littérature et Civilization</t>
  </si>
  <si>
    <t>2016-07-20 16:14:57</t>
  </si>
  <si>
    <t>2016-06-23</t>
  </si>
  <si>
    <t xml:space="preserve"> 1673/2016</t>
  </si>
  <si>
    <t>kchaou</t>
  </si>
  <si>
    <t>2016-07-08</t>
  </si>
  <si>
    <t>citee elbahri 3 rue 2144 maison n 1</t>
  </si>
  <si>
    <t>hamdouncss@hotmail.fr</t>
  </si>
  <si>
    <t>enseignant en educaction physique et sportif</t>
  </si>
  <si>
    <t>education physique et sportif</t>
  </si>
  <si>
    <t>2016-07-21 04:31:56</t>
  </si>
  <si>
    <t xml:space="preserve"> 1860/2016</t>
  </si>
  <si>
    <t>Khlifi</t>
  </si>
  <si>
    <t>Balkiss</t>
  </si>
  <si>
    <t>1995-01-04</t>
  </si>
  <si>
    <t>Cité Ennour, Bir Elhaffey, Sidi Bouzid</t>
  </si>
  <si>
    <t>Bir Elhaffey</t>
  </si>
  <si>
    <t>balkiss_khlifi@outlook.com</t>
  </si>
  <si>
    <t>littérature et civilisation anglaises</t>
  </si>
  <si>
    <t>2016-07-22 11:46:05</t>
  </si>
  <si>
    <t xml:space="preserve"> 1877/2016</t>
  </si>
  <si>
    <t>Ben Elhoul</t>
  </si>
  <si>
    <t>Marai</t>
  </si>
  <si>
    <t>1990-09-18</t>
  </si>
  <si>
    <t>Rue Ahmed Aloulou, Imm Essia, 9eme etage, Ap 1</t>
  </si>
  <si>
    <t>Sfax Eljadida</t>
  </si>
  <si>
    <t>maraibelhoul@gmail.com</t>
  </si>
  <si>
    <t>Social Media Marketing Executive</t>
  </si>
  <si>
    <t xml:space="preserve">Première Année Licence </t>
  </si>
  <si>
    <t xml:space="preserve">Deuxième Année Licence </t>
  </si>
  <si>
    <t xml:space="preserve">Troisième Année Licence </t>
  </si>
  <si>
    <t>2016-07-22 13:36:18</t>
  </si>
  <si>
    <t xml:space="preserve"> 1885/2016</t>
  </si>
  <si>
    <t>Imen</t>
  </si>
  <si>
    <t>Lazez</t>
  </si>
  <si>
    <t xml:space="preserve">Imen Lazez </t>
  </si>
  <si>
    <t xml:space="preserve">Route aireport markaz kammoun km3,nahj 403 Sfax </t>
  </si>
  <si>
    <t>IMEN5942@GMAIl.COM</t>
  </si>
  <si>
    <t>Licence fondamental en arts plastiques</t>
  </si>
  <si>
    <t xml:space="preserve">Licence appliquée en design </t>
  </si>
  <si>
    <t>2016-07-22 13:56:50</t>
  </si>
  <si>
    <t xml:space="preserve"> 2214/2016</t>
  </si>
  <si>
    <t>BEN AMOR</t>
  </si>
  <si>
    <t>KAMEL</t>
  </si>
  <si>
    <t>1980-11-01</t>
  </si>
  <si>
    <t>SFAX</t>
  </si>
  <si>
    <t>Radio Sfax Route Menzil Chaker km 0,5 Sfax 3058</t>
  </si>
  <si>
    <t>kamel.benamor080@gmail.com</t>
  </si>
  <si>
    <t xml:space="preserve">Institut supérieur  des arts multimédias de mannouba </t>
  </si>
  <si>
    <t>opérateur de prise de vues à la télévision tunisienne</t>
  </si>
  <si>
    <t>audio-visuel: tronc commun</t>
  </si>
  <si>
    <t xml:space="preserve">audio-visuel: spécialité image </t>
  </si>
  <si>
    <t>2016-07-25 14:25:25</t>
  </si>
  <si>
    <t>2016-07-25 14:37:12</t>
  </si>
  <si>
    <t xml:space="preserve"> 2405/2016</t>
  </si>
  <si>
    <t>hamdi</t>
  </si>
  <si>
    <t>souissi</t>
  </si>
  <si>
    <t>1984-10-22</t>
  </si>
  <si>
    <t>cité bahri 3 rue 2241 n 11 sfax 3064</t>
  </si>
  <si>
    <t>souissi2025@gmail.com</t>
  </si>
  <si>
    <t>institut de presse et des sciences de l'information</t>
  </si>
  <si>
    <t>journaliste</t>
  </si>
  <si>
    <t>La première année</t>
  </si>
  <si>
    <t>La deuxième année</t>
  </si>
  <si>
    <t>La troisième année</t>
  </si>
  <si>
    <t>la quatrième  année</t>
  </si>
  <si>
    <t>2016-07-27 18:11:26</t>
  </si>
  <si>
    <t xml:space="preserve"> 2438/2016</t>
  </si>
  <si>
    <t>Yaich</t>
  </si>
  <si>
    <t>Riadh</t>
  </si>
  <si>
    <t>1959-11-23</t>
  </si>
  <si>
    <t>Rue Gremda</t>
  </si>
  <si>
    <t>yaich_riadh@Yahoo.fr</t>
  </si>
  <si>
    <t xml:space="preserve">Institue supérieur d'animation culturelle et jeunesse </t>
  </si>
  <si>
    <t>1987-1988</t>
  </si>
  <si>
    <t xml:space="preserve">Animation </t>
  </si>
  <si>
    <t>1988-1989</t>
  </si>
  <si>
    <t>1989-1990</t>
  </si>
  <si>
    <t>Animation</t>
  </si>
  <si>
    <t>1990-1991</t>
  </si>
  <si>
    <t>2016-07-28 10:07:41</t>
  </si>
  <si>
    <t xml:space="preserve"> 2471/2016</t>
  </si>
  <si>
    <t>mhadhbi</t>
  </si>
  <si>
    <t>ahlem</t>
  </si>
  <si>
    <t>1993-07-15</t>
  </si>
  <si>
    <t>imem abessi citée zouhour kasserine 1200</t>
  </si>
  <si>
    <t>najibgarsalli@yahoo.fr</t>
  </si>
  <si>
    <t>2016-07-28 11:47:39</t>
  </si>
  <si>
    <t xml:space="preserve"> 2632/2016</t>
  </si>
  <si>
    <t>ben salah</t>
  </si>
  <si>
    <t>mohamed khalil</t>
  </si>
  <si>
    <t>1988-03-23</t>
  </si>
  <si>
    <t>route lafrane km 3.5</t>
  </si>
  <si>
    <t>khlayel.sfaxien@gmail.com</t>
  </si>
  <si>
    <t>chômeur</t>
  </si>
  <si>
    <t xml:space="preserve">comptabilité </t>
  </si>
  <si>
    <t>2016-07-29 17:03:23</t>
  </si>
  <si>
    <t xml:space="preserve"> 2765/2016</t>
  </si>
  <si>
    <t>Touati</t>
  </si>
  <si>
    <t>1983-09-03</t>
  </si>
  <si>
    <t xml:space="preserve">Cyte alhabibe </t>
  </si>
  <si>
    <t>amira.tweti@hotmail.fr</t>
  </si>
  <si>
    <t>Illustration</t>
  </si>
  <si>
    <t>Illustrations</t>
  </si>
  <si>
    <t>2016-07-30 18:03:13</t>
  </si>
  <si>
    <t xml:space="preserve"> 2785/2016</t>
  </si>
  <si>
    <t>fakher</t>
  </si>
  <si>
    <t>ben abdelkader</t>
  </si>
  <si>
    <t>1984-10-09</t>
  </si>
  <si>
    <t>cité kathra agereb</t>
  </si>
  <si>
    <t>agereb</t>
  </si>
  <si>
    <t>faker.abdelkader@gmail.com</t>
  </si>
  <si>
    <t>gornalist</t>
  </si>
  <si>
    <t>arts divisielle</t>
  </si>
  <si>
    <t>2016-07-30 19:14:15</t>
  </si>
  <si>
    <t>2016-07-30 20:25:55</t>
  </si>
  <si>
    <t>tot red</t>
  </si>
  <si>
    <t>Bonus</t>
  </si>
  <si>
    <t>Moy.Gen</t>
  </si>
  <si>
    <t>Malus</t>
  </si>
  <si>
    <t>Score</t>
  </si>
  <si>
    <t xml:space="preserve">N° C.I.N. </t>
  </si>
  <si>
    <t>الماجستير المهني للصحافة المتعددة الإختصاصات</t>
  </si>
  <si>
    <t>Dates dépôt dossiers : 25 - 26 - 27 Août 2016 du 9:00 h a 13:00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</si>
</sst>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5"/>
  <sheetViews>
    <sheetView tabSelected="1" topLeftCell="A31" workbookViewId="0">
      <selection activeCell="A35" sqref="A35:BS35"/>
    </sheetView>
  </sheetViews>
  <sheetFormatPr baseColWidth="10" defaultRowHeight="15" x14ac:dyDescent="0.25"/>
  <cols>
    <col min="1" max="1" width="6.42578125" customWidth="1"/>
    <col min="2" max="2" width="10.28515625" customWidth="1"/>
    <col min="4" max="4" width="10.85546875" customWidth="1"/>
    <col min="6" max="23" width="0" hidden="1" customWidth="1"/>
    <col min="27" max="70" width="0" hidden="1" customWidth="1"/>
    <col min="72" max="78" width="0" hidden="1" customWidth="1"/>
  </cols>
  <sheetData>
    <row r="1" spans="1:78" s="1" customFormat="1" ht="29.1" customHeight="1" x14ac:dyDescent="0.25">
      <c r="A1" s="7" t="s">
        <v>460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</row>
    <row r="2" spans="1:78" s="1" customFormat="1" ht="29.1" customHeight="1" x14ac:dyDescent="0.25">
      <c r="A2" s="8" t="s">
        <v>83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</row>
    <row r="3" spans="1:78" s="1" customFormat="1" ht="29.1" customHeight="1" x14ac:dyDescent="0.25">
      <c r="A3" s="5" t="s">
        <v>1</v>
      </c>
      <c r="B3" s="5" t="s">
        <v>0</v>
      </c>
      <c r="C3" s="5" t="s">
        <v>459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5" t="s">
        <v>31</v>
      </c>
      <c r="AH3" s="5" t="s">
        <v>32</v>
      </c>
      <c r="AI3" s="5" t="s">
        <v>33</v>
      </c>
      <c r="AJ3" s="5" t="s">
        <v>34</v>
      </c>
      <c r="AK3" s="5" t="s">
        <v>35</v>
      </c>
      <c r="AL3" s="5" t="s">
        <v>36</v>
      </c>
      <c r="AM3" s="5" t="s">
        <v>37</v>
      </c>
      <c r="AN3" s="5" t="s">
        <v>38</v>
      </c>
      <c r="AO3" s="5" t="s">
        <v>39</v>
      </c>
      <c r="AP3" s="5" t="s">
        <v>40</v>
      </c>
      <c r="AQ3" s="5" t="s">
        <v>41</v>
      </c>
      <c r="AR3" s="5" t="s">
        <v>42</v>
      </c>
      <c r="AS3" s="5" t="s">
        <v>43</v>
      </c>
      <c r="AT3" s="5" t="s">
        <v>44</v>
      </c>
      <c r="AU3" s="5" t="s">
        <v>45</v>
      </c>
      <c r="AV3" s="5" t="s">
        <v>46</v>
      </c>
      <c r="AW3" s="5" t="s">
        <v>47</v>
      </c>
      <c r="AX3" s="5" t="s">
        <v>48</v>
      </c>
      <c r="AY3" s="5" t="s">
        <v>49</v>
      </c>
      <c r="AZ3" s="5" t="s">
        <v>50</v>
      </c>
      <c r="BA3" s="5" t="s">
        <v>51</v>
      </c>
      <c r="BB3" s="5" t="s">
        <v>52</v>
      </c>
      <c r="BC3" s="5" t="s">
        <v>53</v>
      </c>
      <c r="BD3" s="5" t="s">
        <v>54</v>
      </c>
      <c r="BE3" s="5" t="s">
        <v>55</v>
      </c>
      <c r="BF3" s="5" t="s">
        <v>56</v>
      </c>
      <c r="BG3" s="5" t="s">
        <v>57</v>
      </c>
      <c r="BH3" s="5" t="s">
        <v>58</v>
      </c>
      <c r="BI3" s="5" t="s">
        <v>59</v>
      </c>
      <c r="BJ3" s="5" t="s">
        <v>60</v>
      </c>
      <c r="BK3" s="5" t="s">
        <v>61</v>
      </c>
      <c r="BL3" s="5" t="s">
        <v>62</v>
      </c>
      <c r="BM3" s="5" t="s">
        <v>63</v>
      </c>
      <c r="BN3" s="5" t="s">
        <v>64</v>
      </c>
      <c r="BO3" s="5" t="s">
        <v>454</v>
      </c>
      <c r="BP3" s="6" t="s">
        <v>456</v>
      </c>
      <c r="BQ3" s="5" t="s">
        <v>455</v>
      </c>
      <c r="BR3" s="5" t="s">
        <v>457</v>
      </c>
      <c r="BS3" s="5" t="s">
        <v>458</v>
      </c>
      <c r="BT3" s="2" t="s">
        <v>65</v>
      </c>
      <c r="BU3" s="2" t="s">
        <v>66</v>
      </c>
      <c r="BV3" s="2" t="s">
        <v>67</v>
      </c>
      <c r="BW3" s="2" t="s">
        <v>68</v>
      </c>
      <c r="BX3" s="2" t="s">
        <v>69</v>
      </c>
      <c r="BY3" s="2" t="s">
        <v>70</v>
      </c>
      <c r="BZ3" s="2"/>
    </row>
    <row r="4" spans="1:78" s="1" customFormat="1" ht="29.1" customHeight="1" x14ac:dyDescent="0.25">
      <c r="A4" s="3">
        <v>1</v>
      </c>
      <c r="B4" s="3" t="s">
        <v>214</v>
      </c>
      <c r="C4" s="3">
        <v>13614043</v>
      </c>
      <c r="D4" s="3" t="s">
        <v>215</v>
      </c>
      <c r="E4" s="3" t="s">
        <v>216</v>
      </c>
      <c r="F4" s="3" t="s">
        <v>215</v>
      </c>
      <c r="G4" s="3" t="s">
        <v>217</v>
      </c>
      <c r="H4" s="3" t="s">
        <v>218</v>
      </c>
      <c r="I4" s="3" t="s">
        <v>71</v>
      </c>
      <c r="J4" s="3" t="s">
        <v>72</v>
      </c>
      <c r="K4" s="3" t="s">
        <v>219</v>
      </c>
      <c r="L4" s="3" t="s">
        <v>73</v>
      </c>
      <c r="M4" s="3" t="s">
        <v>220</v>
      </c>
      <c r="N4" s="3" t="s">
        <v>220</v>
      </c>
      <c r="O4" s="3">
        <v>7100</v>
      </c>
      <c r="P4" s="3">
        <v>94398850</v>
      </c>
      <c r="Q4" s="3" t="s">
        <v>221</v>
      </c>
      <c r="R4" s="3">
        <v>2012</v>
      </c>
      <c r="S4" s="3" t="s">
        <v>74</v>
      </c>
      <c r="T4" s="3">
        <v>0</v>
      </c>
      <c r="U4" s="3" t="s">
        <v>75</v>
      </c>
      <c r="V4" s="3">
        <v>0</v>
      </c>
      <c r="W4" s="3">
        <v>0</v>
      </c>
      <c r="X4" s="3" t="s">
        <v>123</v>
      </c>
      <c r="Y4" s="3" t="s">
        <v>77</v>
      </c>
      <c r="Z4" s="3" t="s">
        <v>91</v>
      </c>
      <c r="AA4" s="3">
        <v>2015</v>
      </c>
      <c r="AB4" s="3" t="s">
        <v>92</v>
      </c>
      <c r="AC4" s="3">
        <v>1</v>
      </c>
      <c r="AD4" s="3" t="s">
        <v>111</v>
      </c>
      <c r="AE4" s="3">
        <v>1</v>
      </c>
      <c r="AF4" s="3" t="s">
        <v>123</v>
      </c>
      <c r="AG4" s="3" t="s">
        <v>222</v>
      </c>
      <c r="AH4" s="3">
        <v>12.86</v>
      </c>
      <c r="AI4" s="3">
        <v>0</v>
      </c>
      <c r="AJ4" s="3">
        <v>0</v>
      </c>
      <c r="AK4" s="3" t="s">
        <v>106</v>
      </c>
      <c r="AL4" s="3">
        <v>1</v>
      </c>
      <c r="AM4" s="3" t="s">
        <v>79</v>
      </c>
      <c r="AN4" s="3">
        <v>2</v>
      </c>
      <c r="AO4" s="3" t="s">
        <v>123</v>
      </c>
      <c r="AP4" s="3" t="s">
        <v>222</v>
      </c>
      <c r="AQ4" s="3">
        <v>13.66</v>
      </c>
      <c r="AR4" s="3">
        <v>0</v>
      </c>
      <c r="AS4" s="3">
        <v>0</v>
      </c>
      <c r="AT4" s="3" t="s">
        <v>106</v>
      </c>
      <c r="AU4" s="3">
        <v>1</v>
      </c>
      <c r="AV4" s="3" t="s">
        <v>81</v>
      </c>
      <c r="AW4" s="3">
        <v>3</v>
      </c>
      <c r="AX4" s="3" t="s">
        <v>123</v>
      </c>
      <c r="AY4" s="3" t="s">
        <v>222</v>
      </c>
      <c r="AZ4" s="3">
        <v>13.09</v>
      </c>
      <c r="BA4" s="3">
        <v>0</v>
      </c>
      <c r="BB4" s="3">
        <v>0</v>
      </c>
      <c r="BC4" s="3" t="s">
        <v>106</v>
      </c>
      <c r="BD4" s="3">
        <v>1</v>
      </c>
      <c r="BE4" s="3"/>
      <c r="BF4" s="3"/>
      <c r="BG4" s="3"/>
      <c r="BH4" s="3"/>
      <c r="BI4" s="3"/>
      <c r="BJ4" s="3"/>
      <c r="BK4" s="3"/>
      <c r="BL4" s="3"/>
      <c r="BM4" s="3"/>
      <c r="BN4" s="3"/>
      <c r="BO4" s="3">
        <f>SUM(AA4-R4)-3</f>
        <v>0</v>
      </c>
      <c r="BP4" s="4">
        <f>SUM(AH4+AQ4+AZ4)/3</f>
        <v>13.203333333333333</v>
      </c>
      <c r="BQ4" s="3">
        <f>SUM(AL4+AU4+BD4)*0.25</f>
        <v>0.75</v>
      </c>
      <c r="BR4" s="3">
        <f>SUM(BO4*0.5)</f>
        <v>0</v>
      </c>
      <c r="BS4" s="6">
        <f t="shared" ref="BS4:BS33" si="0">SUM(BP4+BQ4-BR4)</f>
        <v>13.953333333333333</v>
      </c>
      <c r="BT4" s="2" t="s">
        <v>83</v>
      </c>
      <c r="BU4" s="2" t="s">
        <v>93</v>
      </c>
      <c r="BV4" s="2"/>
      <c r="BW4" s="2"/>
      <c r="BX4" s="2" t="s">
        <v>223</v>
      </c>
      <c r="BY4" s="2" t="s">
        <v>84</v>
      </c>
      <c r="BZ4" s="2"/>
    </row>
    <row r="5" spans="1:78" s="1" customFormat="1" ht="29.1" customHeight="1" x14ac:dyDescent="0.25">
      <c r="A5" s="3">
        <v>2</v>
      </c>
      <c r="B5" s="3" t="s">
        <v>125</v>
      </c>
      <c r="C5" s="3">
        <v>11051720</v>
      </c>
      <c r="D5" s="3" t="s">
        <v>126</v>
      </c>
      <c r="E5" s="3" t="s">
        <v>127</v>
      </c>
      <c r="F5" s="3" t="s">
        <v>128</v>
      </c>
      <c r="G5" s="3" t="s">
        <v>129</v>
      </c>
      <c r="H5" s="3" t="s">
        <v>120</v>
      </c>
      <c r="I5" s="3" t="s">
        <v>71</v>
      </c>
      <c r="J5" s="3" t="s">
        <v>72</v>
      </c>
      <c r="K5" s="3" t="s">
        <v>130</v>
      </c>
      <c r="L5" s="3" t="s">
        <v>73</v>
      </c>
      <c r="M5" s="3" t="s">
        <v>88</v>
      </c>
      <c r="N5" s="3" t="s">
        <v>120</v>
      </c>
      <c r="O5" s="3">
        <v>3021</v>
      </c>
      <c r="P5" s="3">
        <v>54122100</v>
      </c>
      <c r="Q5" s="3" t="s">
        <v>131</v>
      </c>
      <c r="R5" s="3">
        <v>2013</v>
      </c>
      <c r="S5" s="3" t="s">
        <v>116</v>
      </c>
      <c r="T5" s="3">
        <v>0</v>
      </c>
      <c r="U5" s="3" t="s">
        <v>75</v>
      </c>
      <c r="V5" s="3">
        <v>0</v>
      </c>
      <c r="W5" s="3">
        <v>0</v>
      </c>
      <c r="X5" s="3" t="s">
        <v>90</v>
      </c>
      <c r="Y5" s="3" t="s">
        <v>77</v>
      </c>
      <c r="Z5" s="3" t="s">
        <v>78</v>
      </c>
      <c r="AA5" s="3">
        <v>2016</v>
      </c>
      <c r="AB5" s="3" t="s">
        <v>132</v>
      </c>
      <c r="AC5" s="3">
        <v>3</v>
      </c>
      <c r="AD5" s="3" t="s">
        <v>79</v>
      </c>
      <c r="AE5" s="3">
        <v>1</v>
      </c>
      <c r="AF5" s="3" t="s">
        <v>90</v>
      </c>
      <c r="AG5" s="3" t="s">
        <v>133</v>
      </c>
      <c r="AH5" s="3">
        <v>14.07</v>
      </c>
      <c r="AI5" s="3">
        <v>0</v>
      </c>
      <c r="AJ5" s="3">
        <v>0</v>
      </c>
      <c r="AK5" s="3" t="s">
        <v>118</v>
      </c>
      <c r="AL5" s="3">
        <v>1</v>
      </c>
      <c r="AM5" s="3" t="s">
        <v>81</v>
      </c>
      <c r="AN5" s="3">
        <v>2</v>
      </c>
      <c r="AO5" s="3" t="s">
        <v>90</v>
      </c>
      <c r="AP5" s="3" t="s">
        <v>133</v>
      </c>
      <c r="AQ5" s="3">
        <v>12.13</v>
      </c>
      <c r="AR5" s="3">
        <v>0</v>
      </c>
      <c r="AS5" s="3">
        <v>0</v>
      </c>
      <c r="AT5" s="3" t="s">
        <v>106</v>
      </c>
      <c r="AU5" s="3">
        <v>1</v>
      </c>
      <c r="AV5" s="3" t="s">
        <v>82</v>
      </c>
      <c r="AW5" s="3">
        <v>3</v>
      </c>
      <c r="AX5" s="3" t="s">
        <v>90</v>
      </c>
      <c r="AY5" s="3" t="s">
        <v>133</v>
      </c>
      <c r="AZ5" s="3">
        <v>12.06</v>
      </c>
      <c r="BA5" s="3">
        <v>0</v>
      </c>
      <c r="BB5" s="3">
        <v>0</v>
      </c>
      <c r="BC5" s="3" t="s">
        <v>106</v>
      </c>
      <c r="BD5" s="3">
        <v>1</v>
      </c>
      <c r="BE5" s="3"/>
      <c r="BF5" s="3"/>
      <c r="BG5" s="3"/>
      <c r="BH5" s="3"/>
      <c r="BI5" s="3"/>
      <c r="BJ5" s="3"/>
      <c r="BK5" s="3"/>
      <c r="BL5" s="3"/>
      <c r="BM5" s="3"/>
      <c r="BN5" s="3"/>
      <c r="BO5" s="3">
        <f>SUM(AA5-R5)-3</f>
        <v>0</v>
      </c>
      <c r="BP5" s="4">
        <f>SUM(AH5+AQ5+AZ5)/3</f>
        <v>12.753333333333336</v>
      </c>
      <c r="BQ5" s="3">
        <f>SUM(AL5+AU5+BD5)*0.25</f>
        <v>0.75</v>
      </c>
      <c r="BR5" s="3">
        <f>SUM(BO5*0.5)</f>
        <v>0</v>
      </c>
      <c r="BS5" s="6">
        <f t="shared" si="0"/>
        <v>13.503333333333336</v>
      </c>
      <c r="BT5" s="2" t="s">
        <v>83</v>
      </c>
      <c r="BU5" s="2" t="s">
        <v>93</v>
      </c>
      <c r="BV5" s="2"/>
      <c r="BW5" s="2"/>
      <c r="BX5" s="2" t="s">
        <v>134</v>
      </c>
      <c r="BY5" s="2" t="s">
        <v>84</v>
      </c>
      <c r="BZ5" s="2"/>
    </row>
    <row r="6" spans="1:78" s="1" customFormat="1" ht="29.1" customHeight="1" x14ac:dyDescent="0.25">
      <c r="A6" s="3">
        <v>3</v>
      </c>
      <c r="B6" s="3" t="s">
        <v>316</v>
      </c>
      <c r="C6" s="3">
        <v>8899640</v>
      </c>
      <c r="D6" s="3" t="s">
        <v>317</v>
      </c>
      <c r="E6" s="3" t="s">
        <v>318</v>
      </c>
      <c r="F6" s="3" t="s">
        <v>319</v>
      </c>
      <c r="G6" s="3" t="s">
        <v>320</v>
      </c>
      <c r="H6" s="3" t="s">
        <v>88</v>
      </c>
      <c r="I6" s="3" t="s">
        <v>71</v>
      </c>
      <c r="J6" s="3" t="s">
        <v>72</v>
      </c>
      <c r="K6" s="3" t="s">
        <v>321</v>
      </c>
      <c r="L6" s="3" t="s">
        <v>73</v>
      </c>
      <c r="M6" s="3" t="s">
        <v>88</v>
      </c>
      <c r="N6" s="3" t="s">
        <v>280</v>
      </c>
      <c r="O6" s="3">
        <v>3060</v>
      </c>
      <c r="P6" s="3">
        <v>20919493</v>
      </c>
      <c r="Q6" s="3" t="s">
        <v>322</v>
      </c>
      <c r="R6" s="3">
        <v>2010</v>
      </c>
      <c r="S6" s="3" t="s">
        <v>116</v>
      </c>
      <c r="T6" s="3">
        <v>1</v>
      </c>
      <c r="U6" s="3" t="s">
        <v>75</v>
      </c>
      <c r="V6" s="3">
        <v>0</v>
      </c>
      <c r="W6" s="3">
        <v>0</v>
      </c>
      <c r="X6" s="3" t="s">
        <v>90</v>
      </c>
      <c r="Y6" s="3" t="s">
        <v>114</v>
      </c>
      <c r="Z6" s="3" t="s">
        <v>91</v>
      </c>
      <c r="AA6" s="3">
        <v>2014</v>
      </c>
      <c r="AB6" s="3" t="s">
        <v>184</v>
      </c>
      <c r="AC6" s="3">
        <v>4</v>
      </c>
      <c r="AD6" s="3" t="s">
        <v>117</v>
      </c>
      <c r="AE6" s="3">
        <v>1</v>
      </c>
      <c r="AF6" s="3" t="s">
        <v>90</v>
      </c>
      <c r="AG6" s="3" t="s">
        <v>323</v>
      </c>
      <c r="AH6" s="3">
        <v>11</v>
      </c>
      <c r="AI6" s="3">
        <v>0</v>
      </c>
      <c r="AJ6" s="3">
        <v>1</v>
      </c>
      <c r="AK6" s="3" t="s">
        <v>80</v>
      </c>
      <c r="AL6" s="3">
        <v>1</v>
      </c>
      <c r="AM6" s="3" t="s">
        <v>111</v>
      </c>
      <c r="AN6" s="3">
        <v>2</v>
      </c>
      <c r="AO6" s="3" t="s">
        <v>90</v>
      </c>
      <c r="AP6" s="3" t="s">
        <v>323</v>
      </c>
      <c r="AQ6" s="3">
        <v>12</v>
      </c>
      <c r="AR6" s="3">
        <v>0</v>
      </c>
      <c r="AS6" s="3">
        <v>0</v>
      </c>
      <c r="AT6" s="3" t="s">
        <v>80</v>
      </c>
      <c r="AU6" s="3">
        <v>1</v>
      </c>
      <c r="AV6" s="3" t="s">
        <v>79</v>
      </c>
      <c r="AW6" s="3">
        <v>3</v>
      </c>
      <c r="AX6" s="3" t="s">
        <v>90</v>
      </c>
      <c r="AY6" s="3" t="s">
        <v>323</v>
      </c>
      <c r="AZ6" s="3">
        <v>14.75</v>
      </c>
      <c r="BA6" s="3">
        <v>0</v>
      </c>
      <c r="BB6" s="3">
        <v>0</v>
      </c>
      <c r="BC6" s="3" t="s">
        <v>118</v>
      </c>
      <c r="BD6" s="3">
        <v>1</v>
      </c>
      <c r="BE6" s="3"/>
      <c r="BF6" s="3"/>
      <c r="BG6" s="3"/>
      <c r="BH6" s="3"/>
      <c r="BI6" s="3"/>
      <c r="BJ6" s="3"/>
      <c r="BK6" s="3"/>
      <c r="BL6" s="3"/>
      <c r="BM6" s="3"/>
      <c r="BN6" s="3">
        <v>1</v>
      </c>
      <c r="BO6" s="3">
        <f>BL6</f>
        <v>0</v>
      </c>
      <c r="BP6" s="4">
        <f>SUM(AH6+AQ6+AZ6)/3</f>
        <v>12.583333333333334</v>
      </c>
      <c r="BQ6" s="3">
        <f>SUM(AL6+AU6+BD6)*0.25</f>
        <v>0.75</v>
      </c>
      <c r="BR6" s="3">
        <f>SUM(BO6*0.5)</f>
        <v>0</v>
      </c>
      <c r="BS6" s="6">
        <f t="shared" si="0"/>
        <v>13.333333333333334</v>
      </c>
      <c r="BT6" s="2" t="s">
        <v>83</v>
      </c>
      <c r="BU6" s="2" t="s">
        <v>108</v>
      </c>
      <c r="BV6" s="2"/>
      <c r="BW6" s="2"/>
      <c r="BX6" s="2" t="s">
        <v>324</v>
      </c>
      <c r="BY6" s="2" t="s">
        <v>84</v>
      </c>
      <c r="BZ6" s="2"/>
    </row>
    <row r="7" spans="1:78" s="1" customFormat="1" ht="29.1" customHeight="1" x14ac:dyDescent="0.25">
      <c r="A7" s="3">
        <v>4</v>
      </c>
      <c r="B7" s="3" t="s">
        <v>94</v>
      </c>
      <c r="C7" s="3">
        <v>9279435</v>
      </c>
      <c r="D7" s="3" t="s">
        <v>95</v>
      </c>
      <c r="E7" s="3" t="s">
        <v>96</v>
      </c>
      <c r="F7" s="3" t="s">
        <v>95</v>
      </c>
      <c r="G7" s="3" t="s">
        <v>97</v>
      </c>
      <c r="H7" s="3" t="s">
        <v>98</v>
      </c>
      <c r="I7" s="3" t="s">
        <v>71</v>
      </c>
      <c r="J7" s="3" t="s">
        <v>72</v>
      </c>
      <c r="K7" s="3" t="s">
        <v>99</v>
      </c>
      <c r="L7" s="3" t="s">
        <v>73</v>
      </c>
      <c r="M7" s="3" t="s">
        <v>86</v>
      </c>
      <c r="N7" s="3" t="s">
        <v>100</v>
      </c>
      <c r="O7" s="3">
        <v>5010</v>
      </c>
      <c r="P7" s="3">
        <v>22858901</v>
      </c>
      <c r="Q7" s="3" t="s">
        <v>101</v>
      </c>
      <c r="R7" s="3">
        <v>2007</v>
      </c>
      <c r="S7" s="3" t="s">
        <v>74</v>
      </c>
      <c r="T7" s="3">
        <v>0</v>
      </c>
      <c r="U7" s="3" t="s">
        <v>75</v>
      </c>
      <c r="V7" s="3">
        <v>0</v>
      </c>
      <c r="W7" s="3">
        <v>0</v>
      </c>
      <c r="X7" s="3" t="s">
        <v>76</v>
      </c>
      <c r="Y7" s="3" t="s">
        <v>77</v>
      </c>
      <c r="Z7" s="3" t="s">
        <v>91</v>
      </c>
      <c r="AA7" s="3">
        <v>2010</v>
      </c>
      <c r="AB7" s="3" t="s">
        <v>102</v>
      </c>
      <c r="AC7" s="3">
        <v>2</v>
      </c>
      <c r="AD7" s="3" t="s">
        <v>103</v>
      </c>
      <c r="AE7" s="3">
        <v>1</v>
      </c>
      <c r="AF7" s="3" t="s">
        <v>76</v>
      </c>
      <c r="AG7" s="3" t="s">
        <v>104</v>
      </c>
      <c r="AH7" s="3">
        <v>11.38</v>
      </c>
      <c r="AI7" s="3">
        <v>0</v>
      </c>
      <c r="AJ7" s="3">
        <v>0</v>
      </c>
      <c r="AK7" s="3" t="s">
        <v>80</v>
      </c>
      <c r="AL7" s="3">
        <v>1</v>
      </c>
      <c r="AM7" s="3" t="s">
        <v>105</v>
      </c>
      <c r="AN7" s="3">
        <v>2</v>
      </c>
      <c r="AO7" s="3" t="s">
        <v>76</v>
      </c>
      <c r="AP7" s="3" t="s">
        <v>104</v>
      </c>
      <c r="AQ7" s="3">
        <v>13.04</v>
      </c>
      <c r="AR7" s="3">
        <v>0</v>
      </c>
      <c r="AS7" s="3">
        <v>0</v>
      </c>
      <c r="AT7" s="3" t="s">
        <v>106</v>
      </c>
      <c r="AU7" s="3">
        <v>1</v>
      </c>
      <c r="AV7" s="3" t="s">
        <v>107</v>
      </c>
      <c r="AW7" s="3">
        <v>3</v>
      </c>
      <c r="AX7" s="3" t="s">
        <v>76</v>
      </c>
      <c r="AY7" s="3" t="s">
        <v>104</v>
      </c>
      <c r="AZ7" s="3">
        <v>13.16</v>
      </c>
      <c r="BA7" s="3">
        <v>0</v>
      </c>
      <c r="BB7" s="3">
        <v>0</v>
      </c>
      <c r="BC7" s="3" t="s">
        <v>106</v>
      </c>
      <c r="BD7" s="3">
        <v>1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>
        <f>SUM(AA7-R7)-3</f>
        <v>0</v>
      </c>
      <c r="BP7" s="4">
        <f>SUM(AH7+AQ7+AZ7)/3</f>
        <v>12.526666666666666</v>
      </c>
      <c r="BQ7" s="3">
        <f>SUM(AL7+AU7+BD7)*0.25</f>
        <v>0.75</v>
      </c>
      <c r="BR7" s="3">
        <f>SUM(BO7*0.5)</f>
        <v>0</v>
      </c>
      <c r="BS7" s="6">
        <f t="shared" si="0"/>
        <v>13.276666666666666</v>
      </c>
      <c r="BT7" s="2" t="s">
        <v>83</v>
      </c>
      <c r="BU7" s="2" t="s">
        <v>108</v>
      </c>
      <c r="BV7" s="2"/>
      <c r="BW7" s="2"/>
      <c r="BX7" s="2" t="s">
        <v>109</v>
      </c>
      <c r="BY7" s="2" t="s">
        <v>84</v>
      </c>
      <c r="BZ7" s="2"/>
    </row>
    <row r="8" spans="1:78" s="1" customFormat="1" ht="29.1" customHeight="1" x14ac:dyDescent="0.25">
      <c r="A8" s="3">
        <v>5</v>
      </c>
      <c r="B8" s="3" t="s">
        <v>405</v>
      </c>
      <c r="C8" s="3">
        <v>1264756</v>
      </c>
      <c r="D8" s="3" t="s">
        <v>406</v>
      </c>
      <c r="E8" s="3" t="s">
        <v>407</v>
      </c>
      <c r="F8" s="3"/>
      <c r="G8" s="3" t="s">
        <v>408</v>
      </c>
      <c r="H8" s="3" t="s">
        <v>120</v>
      </c>
      <c r="I8" s="3" t="s">
        <v>71</v>
      </c>
      <c r="J8" s="3" t="s">
        <v>85</v>
      </c>
      <c r="K8" s="3" t="s">
        <v>409</v>
      </c>
      <c r="L8" s="3" t="s">
        <v>73</v>
      </c>
      <c r="M8" s="3" t="s">
        <v>88</v>
      </c>
      <c r="N8" s="3" t="s">
        <v>120</v>
      </c>
      <c r="O8" s="3">
        <v>3012</v>
      </c>
      <c r="P8" s="3">
        <v>25231130</v>
      </c>
      <c r="Q8" s="3" t="s">
        <v>410</v>
      </c>
      <c r="R8" s="3">
        <v>1987</v>
      </c>
      <c r="S8" s="3" t="s">
        <v>89</v>
      </c>
      <c r="T8" s="3">
        <v>0</v>
      </c>
      <c r="U8" s="3" t="s">
        <v>75</v>
      </c>
      <c r="V8" s="3">
        <v>0</v>
      </c>
      <c r="W8" s="3">
        <v>0</v>
      </c>
      <c r="X8" s="3" t="s">
        <v>411</v>
      </c>
      <c r="Y8" s="3" t="s">
        <v>160</v>
      </c>
      <c r="Z8" s="3" t="s">
        <v>148</v>
      </c>
      <c r="AA8" s="3">
        <v>1991</v>
      </c>
      <c r="AB8" s="3"/>
      <c r="AC8" s="3">
        <v>0</v>
      </c>
      <c r="AD8" s="3" t="s">
        <v>412</v>
      </c>
      <c r="AE8" s="3">
        <v>1</v>
      </c>
      <c r="AF8" s="3" t="s">
        <v>411</v>
      </c>
      <c r="AG8" s="3" t="s">
        <v>413</v>
      </c>
      <c r="AH8" s="3">
        <v>11.5</v>
      </c>
      <c r="AI8" s="3">
        <v>0</v>
      </c>
      <c r="AJ8" s="3">
        <v>0</v>
      </c>
      <c r="AK8" s="3" t="s">
        <v>80</v>
      </c>
      <c r="AL8" s="3">
        <v>1</v>
      </c>
      <c r="AM8" s="3" t="s">
        <v>414</v>
      </c>
      <c r="AN8" s="3">
        <v>2</v>
      </c>
      <c r="AO8" s="3" t="s">
        <v>411</v>
      </c>
      <c r="AP8" s="3" t="s">
        <v>413</v>
      </c>
      <c r="AQ8" s="3">
        <v>12.3</v>
      </c>
      <c r="AR8" s="3">
        <v>0</v>
      </c>
      <c r="AS8" s="3">
        <v>0</v>
      </c>
      <c r="AT8" s="3" t="s">
        <v>106</v>
      </c>
      <c r="AU8" s="3">
        <v>1</v>
      </c>
      <c r="AV8" s="3" t="s">
        <v>415</v>
      </c>
      <c r="AW8" s="3">
        <v>3</v>
      </c>
      <c r="AX8" s="3" t="s">
        <v>411</v>
      </c>
      <c r="AY8" s="3" t="s">
        <v>416</v>
      </c>
      <c r="AZ8" s="3">
        <v>13</v>
      </c>
      <c r="BA8" s="3">
        <v>0</v>
      </c>
      <c r="BB8" s="3">
        <v>0</v>
      </c>
      <c r="BC8" s="3" t="s">
        <v>118</v>
      </c>
      <c r="BD8" s="3">
        <v>1</v>
      </c>
      <c r="BE8" s="3" t="s">
        <v>417</v>
      </c>
      <c r="BF8" s="3">
        <v>4</v>
      </c>
      <c r="BG8" s="3" t="s">
        <v>411</v>
      </c>
      <c r="BH8" s="3" t="s">
        <v>413</v>
      </c>
      <c r="BI8" s="3">
        <v>12.25</v>
      </c>
      <c r="BJ8" s="3">
        <v>0</v>
      </c>
      <c r="BK8" s="3">
        <v>0</v>
      </c>
      <c r="BL8" s="3" t="s">
        <v>106</v>
      </c>
      <c r="BM8" s="3">
        <v>1</v>
      </c>
      <c r="BN8" s="3"/>
      <c r="BO8" s="3">
        <f>SUM(AA8-R8)-4</f>
        <v>0</v>
      </c>
      <c r="BP8" s="4">
        <f>SUM(AH8+AQ8+AZ8+BI8)/4</f>
        <v>12.262499999999999</v>
      </c>
      <c r="BQ8" s="3">
        <f>SUM(AL8+AU8+BD8+BM8)*0.25</f>
        <v>1</v>
      </c>
      <c r="BR8" s="3">
        <f>SUM(BO8)*0.5</f>
        <v>0</v>
      </c>
      <c r="BS8" s="6">
        <f t="shared" si="0"/>
        <v>13.262499999999999</v>
      </c>
      <c r="BT8" s="2" t="s">
        <v>83</v>
      </c>
      <c r="BU8" s="2" t="s">
        <v>108</v>
      </c>
      <c r="BV8" s="2"/>
      <c r="BW8" s="2"/>
      <c r="BX8" s="2" t="s">
        <v>418</v>
      </c>
      <c r="BY8" s="2" t="s">
        <v>84</v>
      </c>
      <c r="BZ8" s="2"/>
    </row>
    <row r="9" spans="1:78" s="1" customFormat="1" ht="29.1" customHeight="1" x14ac:dyDescent="0.25">
      <c r="A9" s="3">
        <v>6</v>
      </c>
      <c r="B9" s="3" t="s">
        <v>153</v>
      </c>
      <c r="C9" s="3">
        <v>8858149</v>
      </c>
      <c r="D9" s="3" t="s">
        <v>154</v>
      </c>
      <c r="E9" s="3" t="s">
        <v>155</v>
      </c>
      <c r="F9" s="3"/>
      <c r="G9" s="3" t="s">
        <v>156</v>
      </c>
      <c r="H9" s="3" t="s">
        <v>120</v>
      </c>
      <c r="I9" s="3" t="s">
        <v>71</v>
      </c>
      <c r="J9" s="3" t="s">
        <v>85</v>
      </c>
      <c r="K9" s="3" t="s">
        <v>157</v>
      </c>
      <c r="L9" s="3" t="s">
        <v>73</v>
      </c>
      <c r="M9" s="3" t="s">
        <v>88</v>
      </c>
      <c r="N9" s="3" t="s">
        <v>120</v>
      </c>
      <c r="O9" s="3">
        <v>3012</v>
      </c>
      <c r="P9" s="3">
        <v>25944467</v>
      </c>
      <c r="Q9" s="3" t="s">
        <v>158</v>
      </c>
      <c r="R9" s="3">
        <v>2008</v>
      </c>
      <c r="S9" s="3" t="s">
        <v>89</v>
      </c>
      <c r="T9" s="3">
        <v>0</v>
      </c>
      <c r="U9" s="3" t="s">
        <v>75</v>
      </c>
      <c r="V9" s="3">
        <v>0</v>
      </c>
      <c r="W9" s="3">
        <v>0</v>
      </c>
      <c r="X9" s="3" t="s">
        <v>159</v>
      </c>
      <c r="Y9" s="3" t="s">
        <v>160</v>
      </c>
      <c r="Z9" s="3" t="s">
        <v>91</v>
      </c>
      <c r="AA9" s="3">
        <v>2011</v>
      </c>
      <c r="AB9" s="3" t="s">
        <v>161</v>
      </c>
      <c r="AC9" s="3">
        <v>3</v>
      </c>
      <c r="AD9" s="3" t="s">
        <v>105</v>
      </c>
      <c r="AE9" s="3">
        <v>1</v>
      </c>
      <c r="AF9" s="3" t="s">
        <v>159</v>
      </c>
      <c r="AG9" s="3" t="s">
        <v>162</v>
      </c>
      <c r="AH9" s="3">
        <v>10.7</v>
      </c>
      <c r="AI9" s="3">
        <v>0</v>
      </c>
      <c r="AJ9" s="3">
        <v>0</v>
      </c>
      <c r="AK9" s="3" t="s">
        <v>80</v>
      </c>
      <c r="AL9" s="3">
        <v>1</v>
      </c>
      <c r="AM9" s="3" t="s">
        <v>107</v>
      </c>
      <c r="AN9" s="3">
        <v>2</v>
      </c>
      <c r="AO9" s="3" t="s">
        <v>159</v>
      </c>
      <c r="AP9" s="3" t="s">
        <v>163</v>
      </c>
      <c r="AQ9" s="3">
        <v>12.03</v>
      </c>
      <c r="AR9" s="3">
        <v>0</v>
      </c>
      <c r="AS9" s="3">
        <v>0</v>
      </c>
      <c r="AT9" s="3" t="s">
        <v>106</v>
      </c>
      <c r="AU9" s="3">
        <v>1</v>
      </c>
      <c r="AV9" s="3" t="s">
        <v>115</v>
      </c>
      <c r="AW9" s="3">
        <v>3</v>
      </c>
      <c r="AX9" s="3" t="s">
        <v>159</v>
      </c>
      <c r="AY9" s="3" t="s">
        <v>163</v>
      </c>
      <c r="AZ9" s="3">
        <v>13.52</v>
      </c>
      <c r="BA9" s="3">
        <v>0</v>
      </c>
      <c r="BB9" s="3">
        <v>0</v>
      </c>
      <c r="BC9" s="3" t="s">
        <v>106</v>
      </c>
      <c r="BD9" s="3">
        <v>1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>
        <f t="shared" ref="BO9:BO15" si="1">SUM(AA9-R9)-3</f>
        <v>0</v>
      </c>
      <c r="BP9" s="4">
        <f t="shared" ref="BP9:BP15" si="2">SUM(AH9+AQ9+AZ9)/3</f>
        <v>12.083333333333334</v>
      </c>
      <c r="BQ9" s="3">
        <f t="shared" ref="BQ9:BQ15" si="3">SUM(AL9+AU9+BD9)*0.25</f>
        <v>0.75</v>
      </c>
      <c r="BR9" s="3">
        <f t="shared" ref="BR9:BR15" si="4">SUM(BO9*0.5)</f>
        <v>0</v>
      </c>
      <c r="BS9" s="6">
        <f t="shared" si="0"/>
        <v>12.833333333333334</v>
      </c>
      <c r="BT9" s="2" t="s">
        <v>83</v>
      </c>
      <c r="BU9" s="2" t="s">
        <v>164</v>
      </c>
      <c r="BV9" s="2"/>
      <c r="BW9" s="2"/>
      <c r="BX9" s="2" t="s">
        <v>165</v>
      </c>
      <c r="BY9" s="2" t="s">
        <v>166</v>
      </c>
      <c r="BZ9" s="2"/>
    </row>
    <row r="10" spans="1:78" s="1" customFormat="1" ht="29.1" customHeight="1" x14ac:dyDescent="0.25">
      <c r="A10" s="3">
        <v>7</v>
      </c>
      <c r="B10" s="3" t="s">
        <v>199</v>
      </c>
      <c r="C10" s="3">
        <v>6229453</v>
      </c>
      <c r="D10" s="3" t="s">
        <v>200</v>
      </c>
      <c r="E10" s="3" t="s">
        <v>201</v>
      </c>
      <c r="F10" s="3"/>
      <c r="G10" s="3" t="s">
        <v>202</v>
      </c>
      <c r="H10" s="3" t="s">
        <v>203</v>
      </c>
      <c r="I10" s="3" t="s">
        <v>71</v>
      </c>
      <c r="J10" s="3" t="s">
        <v>85</v>
      </c>
      <c r="K10" s="3" t="s">
        <v>204</v>
      </c>
      <c r="L10" s="3" t="s">
        <v>73</v>
      </c>
      <c r="M10" s="3" t="s">
        <v>205</v>
      </c>
      <c r="N10" s="3" t="s">
        <v>203</v>
      </c>
      <c r="O10" s="3">
        <v>2110</v>
      </c>
      <c r="P10" s="3">
        <v>50763767</v>
      </c>
      <c r="Q10" s="3" t="s">
        <v>206</v>
      </c>
      <c r="R10" s="3">
        <v>2009</v>
      </c>
      <c r="S10" s="3" t="s">
        <v>74</v>
      </c>
      <c r="T10" s="3">
        <v>0</v>
      </c>
      <c r="U10" s="3" t="s">
        <v>75</v>
      </c>
      <c r="V10" s="3">
        <v>0</v>
      </c>
      <c r="W10" s="3">
        <v>0</v>
      </c>
      <c r="X10" s="3" t="s">
        <v>90</v>
      </c>
      <c r="Y10" s="3" t="s">
        <v>182</v>
      </c>
      <c r="Z10" s="3" t="s">
        <v>91</v>
      </c>
      <c r="AA10" s="3">
        <v>2012</v>
      </c>
      <c r="AB10" s="3" t="s">
        <v>207</v>
      </c>
      <c r="AC10" s="3">
        <v>3</v>
      </c>
      <c r="AD10" s="3" t="s">
        <v>107</v>
      </c>
      <c r="AE10" s="3">
        <v>1</v>
      </c>
      <c r="AF10" s="3" t="s">
        <v>90</v>
      </c>
      <c r="AG10" s="3" t="s">
        <v>208</v>
      </c>
      <c r="AH10" s="3">
        <v>10.42</v>
      </c>
      <c r="AI10" s="3">
        <v>0</v>
      </c>
      <c r="AJ10" s="3">
        <v>0</v>
      </c>
      <c r="AK10" s="3" t="s">
        <v>80</v>
      </c>
      <c r="AL10" s="3">
        <v>1</v>
      </c>
      <c r="AM10" s="3" t="s">
        <v>115</v>
      </c>
      <c r="AN10" s="3">
        <v>2</v>
      </c>
      <c r="AO10" s="3" t="s">
        <v>90</v>
      </c>
      <c r="AP10" s="3" t="s">
        <v>209</v>
      </c>
      <c r="AQ10" s="3">
        <v>11.34</v>
      </c>
      <c r="AR10" s="3">
        <v>0</v>
      </c>
      <c r="AS10" s="3">
        <v>0</v>
      </c>
      <c r="AT10" s="3" t="s">
        <v>118</v>
      </c>
      <c r="AU10" s="3">
        <v>1</v>
      </c>
      <c r="AV10" s="3" t="s">
        <v>117</v>
      </c>
      <c r="AW10" s="3">
        <v>3</v>
      </c>
      <c r="AX10" s="3" t="s">
        <v>90</v>
      </c>
      <c r="AY10" s="3" t="s">
        <v>210</v>
      </c>
      <c r="AZ10" s="3">
        <v>13.83</v>
      </c>
      <c r="BA10" s="3">
        <v>0</v>
      </c>
      <c r="BB10" s="3">
        <v>0</v>
      </c>
      <c r="BC10" s="3" t="s">
        <v>106</v>
      </c>
      <c r="BD10" s="3">
        <v>1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>
        <f t="shared" si="1"/>
        <v>0</v>
      </c>
      <c r="BP10" s="4">
        <f t="shared" si="2"/>
        <v>11.863333333333332</v>
      </c>
      <c r="BQ10" s="3">
        <f t="shared" si="3"/>
        <v>0.75</v>
      </c>
      <c r="BR10" s="3">
        <f t="shared" si="4"/>
        <v>0</v>
      </c>
      <c r="BS10" s="6">
        <f t="shared" si="0"/>
        <v>12.613333333333332</v>
      </c>
      <c r="BT10" s="2" t="s">
        <v>83</v>
      </c>
      <c r="BU10" s="2"/>
      <c r="BV10" s="2"/>
      <c r="BW10" s="2"/>
      <c r="BX10" s="2" t="s">
        <v>211</v>
      </c>
      <c r="BY10" s="2" t="s">
        <v>84</v>
      </c>
      <c r="BZ10" s="2"/>
    </row>
    <row r="11" spans="1:78" s="1" customFormat="1" ht="29.1" customHeight="1" x14ac:dyDescent="0.25">
      <c r="A11" s="3">
        <v>8</v>
      </c>
      <c r="B11" s="3" t="s">
        <v>186</v>
      </c>
      <c r="C11" s="3">
        <v>8732127</v>
      </c>
      <c r="D11" s="3" t="s">
        <v>187</v>
      </c>
      <c r="E11" s="3" t="s">
        <v>147</v>
      </c>
      <c r="F11" s="3" t="s">
        <v>188</v>
      </c>
      <c r="G11" s="3" t="s">
        <v>189</v>
      </c>
      <c r="H11" s="3" t="s">
        <v>190</v>
      </c>
      <c r="I11" s="3" t="s">
        <v>71</v>
      </c>
      <c r="J11" s="3" t="s">
        <v>72</v>
      </c>
      <c r="K11" s="3" t="s">
        <v>191</v>
      </c>
      <c r="L11" s="3" t="s">
        <v>73</v>
      </c>
      <c r="M11" s="3" t="s">
        <v>88</v>
      </c>
      <c r="N11" s="3" t="s">
        <v>88</v>
      </c>
      <c r="O11" s="3">
        <v>3000</v>
      </c>
      <c r="P11" s="3">
        <v>55381325</v>
      </c>
      <c r="Q11" s="3" t="s">
        <v>192</v>
      </c>
      <c r="R11" s="3">
        <v>2007</v>
      </c>
      <c r="S11" s="3" t="s">
        <v>74</v>
      </c>
      <c r="T11" s="3">
        <v>1</v>
      </c>
      <c r="U11" s="3" t="s">
        <v>75</v>
      </c>
      <c r="V11" s="3">
        <v>0</v>
      </c>
      <c r="W11" s="3">
        <v>1</v>
      </c>
      <c r="X11" s="3" t="s">
        <v>193</v>
      </c>
      <c r="Y11" s="3" t="s">
        <v>114</v>
      </c>
      <c r="Z11" s="3" t="s">
        <v>91</v>
      </c>
      <c r="AA11" s="3">
        <v>2012</v>
      </c>
      <c r="AB11" s="3" t="s">
        <v>194</v>
      </c>
      <c r="AC11" s="3">
        <v>0</v>
      </c>
      <c r="AD11" s="3" t="s">
        <v>103</v>
      </c>
      <c r="AE11" s="3">
        <v>1</v>
      </c>
      <c r="AF11" s="3" t="s">
        <v>193</v>
      </c>
      <c r="AG11" s="3" t="s">
        <v>177</v>
      </c>
      <c r="AH11" s="3">
        <v>10.43</v>
      </c>
      <c r="AI11" s="3">
        <v>0</v>
      </c>
      <c r="AJ11" s="3">
        <v>0</v>
      </c>
      <c r="AK11" s="3" t="s">
        <v>80</v>
      </c>
      <c r="AL11" s="3">
        <v>1</v>
      </c>
      <c r="AM11" s="3" t="s">
        <v>115</v>
      </c>
      <c r="AN11" s="3">
        <v>2</v>
      </c>
      <c r="AO11" s="3" t="s">
        <v>193</v>
      </c>
      <c r="AP11" s="3" t="s">
        <v>195</v>
      </c>
      <c r="AQ11" s="3">
        <v>11.78</v>
      </c>
      <c r="AR11" s="3">
        <v>0</v>
      </c>
      <c r="AS11" s="3">
        <v>1</v>
      </c>
      <c r="AT11" s="3" t="s">
        <v>80</v>
      </c>
      <c r="AU11" s="3">
        <v>1</v>
      </c>
      <c r="AV11" s="3" t="s">
        <v>117</v>
      </c>
      <c r="AW11" s="3">
        <v>3</v>
      </c>
      <c r="AX11" s="3" t="s">
        <v>193</v>
      </c>
      <c r="AY11" s="3" t="s">
        <v>195</v>
      </c>
      <c r="AZ11" s="3">
        <v>16.32</v>
      </c>
      <c r="BA11" s="3">
        <v>0</v>
      </c>
      <c r="BB11" s="3">
        <v>0</v>
      </c>
      <c r="BC11" s="3" t="s">
        <v>196</v>
      </c>
      <c r="BD11" s="3">
        <v>1</v>
      </c>
      <c r="BE11" s="3"/>
      <c r="BF11" s="3"/>
      <c r="BG11" s="3"/>
      <c r="BH11" s="3"/>
      <c r="BI11" s="3"/>
      <c r="BJ11" s="3"/>
      <c r="BK11" s="3"/>
      <c r="BL11" s="3"/>
      <c r="BM11" s="3"/>
      <c r="BN11" s="3">
        <v>1</v>
      </c>
      <c r="BO11" s="3">
        <f t="shared" si="1"/>
        <v>2</v>
      </c>
      <c r="BP11" s="4">
        <f t="shared" si="2"/>
        <v>12.843333333333334</v>
      </c>
      <c r="BQ11" s="3">
        <f t="shared" si="3"/>
        <v>0.75</v>
      </c>
      <c r="BR11" s="3">
        <f t="shared" si="4"/>
        <v>1</v>
      </c>
      <c r="BS11" s="6">
        <f t="shared" si="0"/>
        <v>12.593333333333334</v>
      </c>
      <c r="BT11" s="2" t="s">
        <v>83</v>
      </c>
      <c r="BU11" s="2" t="s">
        <v>144</v>
      </c>
      <c r="BV11" s="2"/>
      <c r="BW11" s="2"/>
      <c r="BX11" s="2" t="s">
        <v>197</v>
      </c>
      <c r="BY11" s="2" t="s">
        <v>198</v>
      </c>
      <c r="BZ11" s="2"/>
    </row>
    <row r="12" spans="1:78" s="1" customFormat="1" ht="29.1" customHeight="1" x14ac:dyDescent="0.25">
      <c r="A12" s="3">
        <v>9</v>
      </c>
      <c r="B12" s="3" t="s">
        <v>443</v>
      </c>
      <c r="C12" s="3">
        <v>8838700</v>
      </c>
      <c r="D12" s="3" t="s">
        <v>444</v>
      </c>
      <c r="E12" s="3" t="s">
        <v>445</v>
      </c>
      <c r="F12" s="3" t="s">
        <v>445</v>
      </c>
      <c r="G12" s="3" t="s">
        <v>446</v>
      </c>
      <c r="H12" s="3" t="s">
        <v>88</v>
      </c>
      <c r="I12" s="3" t="s">
        <v>71</v>
      </c>
      <c r="J12" s="3" t="s">
        <v>85</v>
      </c>
      <c r="K12" s="3" t="s">
        <v>447</v>
      </c>
      <c r="L12" s="3" t="s">
        <v>73</v>
      </c>
      <c r="M12" s="3" t="s">
        <v>88</v>
      </c>
      <c r="N12" s="3" t="s">
        <v>448</v>
      </c>
      <c r="O12" s="3">
        <v>3030</v>
      </c>
      <c r="P12" s="3">
        <v>22383484</v>
      </c>
      <c r="Q12" s="3" t="s">
        <v>449</v>
      </c>
      <c r="R12" s="3">
        <v>2010</v>
      </c>
      <c r="S12" s="3" t="s">
        <v>74</v>
      </c>
      <c r="T12" s="3">
        <v>0</v>
      </c>
      <c r="U12" s="3" t="s">
        <v>75</v>
      </c>
      <c r="V12" s="3">
        <v>0</v>
      </c>
      <c r="W12" s="3">
        <v>0</v>
      </c>
      <c r="X12" s="3" t="s">
        <v>90</v>
      </c>
      <c r="Y12" s="3" t="s">
        <v>160</v>
      </c>
      <c r="Z12" s="3" t="s">
        <v>78</v>
      </c>
      <c r="AA12" s="3">
        <v>2013</v>
      </c>
      <c r="AB12" s="3" t="s">
        <v>450</v>
      </c>
      <c r="AC12" s="3">
        <v>8</v>
      </c>
      <c r="AD12" s="3" t="s">
        <v>115</v>
      </c>
      <c r="AE12" s="3">
        <v>1</v>
      </c>
      <c r="AF12" s="3" t="s">
        <v>90</v>
      </c>
      <c r="AG12" s="3" t="s">
        <v>451</v>
      </c>
      <c r="AH12" s="3">
        <v>11.96</v>
      </c>
      <c r="AI12" s="3">
        <v>0</v>
      </c>
      <c r="AJ12" s="3">
        <v>0</v>
      </c>
      <c r="AK12" s="3" t="s">
        <v>106</v>
      </c>
      <c r="AL12" s="3">
        <v>1</v>
      </c>
      <c r="AM12" s="3" t="s">
        <v>117</v>
      </c>
      <c r="AN12" s="3">
        <v>2</v>
      </c>
      <c r="AO12" s="3" t="s">
        <v>90</v>
      </c>
      <c r="AP12" s="3" t="s">
        <v>451</v>
      </c>
      <c r="AQ12" s="3">
        <v>11.81</v>
      </c>
      <c r="AR12" s="3">
        <v>0</v>
      </c>
      <c r="AS12" s="3">
        <v>0</v>
      </c>
      <c r="AT12" s="3" t="s">
        <v>106</v>
      </c>
      <c r="AU12" s="3">
        <v>1</v>
      </c>
      <c r="AV12" s="3" t="s">
        <v>111</v>
      </c>
      <c r="AW12" s="3">
        <v>3</v>
      </c>
      <c r="AX12" s="3" t="s">
        <v>90</v>
      </c>
      <c r="AY12" s="3" t="s">
        <v>451</v>
      </c>
      <c r="AZ12" s="3">
        <v>11.61</v>
      </c>
      <c r="BA12" s="3">
        <v>0</v>
      </c>
      <c r="BB12" s="3">
        <v>0</v>
      </c>
      <c r="BC12" s="3" t="s">
        <v>106</v>
      </c>
      <c r="BD12" s="3">
        <v>1</v>
      </c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>
        <f t="shared" si="1"/>
        <v>0</v>
      </c>
      <c r="BP12" s="4">
        <f t="shared" si="2"/>
        <v>11.793333333333335</v>
      </c>
      <c r="BQ12" s="3">
        <f t="shared" si="3"/>
        <v>0.75</v>
      </c>
      <c r="BR12" s="3">
        <f t="shared" si="4"/>
        <v>0</v>
      </c>
      <c r="BS12" s="6">
        <f t="shared" si="0"/>
        <v>12.543333333333335</v>
      </c>
      <c r="BT12" s="2" t="s">
        <v>83</v>
      </c>
      <c r="BU12" s="2" t="s">
        <v>257</v>
      </c>
      <c r="BV12" s="2"/>
      <c r="BW12" s="2"/>
      <c r="BX12" s="2" t="s">
        <v>452</v>
      </c>
      <c r="BY12" s="2" t="s">
        <v>453</v>
      </c>
      <c r="BZ12" s="2"/>
    </row>
    <row r="13" spans="1:78" s="1" customFormat="1" ht="29.1" customHeight="1" x14ac:dyDescent="0.25">
      <c r="A13" s="3">
        <v>10</v>
      </c>
      <c r="B13" s="3" t="s">
        <v>332</v>
      </c>
      <c r="C13" s="3">
        <v>11055356</v>
      </c>
      <c r="D13" s="3" t="s">
        <v>333</v>
      </c>
      <c r="E13" s="3" t="s">
        <v>334</v>
      </c>
      <c r="F13" s="3"/>
      <c r="G13" s="3" t="s">
        <v>335</v>
      </c>
      <c r="H13" s="3" t="s">
        <v>120</v>
      </c>
      <c r="I13" s="3" t="s">
        <v>71</v>
      </c>
      <c r="J13" s="3" t="s">
        <v>85</v>
      </c>
      <c r="K13" s="3" t="s">
        <v>336</v>
      </c>
      <c r="L13" s="3" t="s">
        <v>73</v>
      </c>
      <c r="M13" s="3" t="s">
        <v>88</v>
      </c>
      <c r="N13" s="3" t="s">
        <v>120</v>
      </c>
      <c r="O13" s="3">
        <v>3011</v>
      </c>
      <c r="P13" s="3">
        <v>25755354</v>
      </c>
      <c r="Q13" s="3" t="s">
        <v>337</v>
      </c>
      <c r="R13" s="3">
        <v>2013</v>
      </c>
      <c r="S13" s="3" t="s">
        <v>74</v>
      </c>
      <c r="T13" s="3">
        <v>0</v>
      </c>
      <c r="U13" s="3" t="s">
        <v>75</v>
      </c>
      <c r="V13" s="3">
        <v>0</v>
      </c>
      <c r="W13" s="3">
        <v>0</v>
      </c>
      <c r="X13" s="3" t="s">
        <v>90</v>
      </c>
      <c r="Y13" s="3" t="s">
        <v>77</v>
      </c>
      <c r="Z13" s="3" t="s">
        <v>78</v>
      </c>
      <c r="AA13" s="3">
        <v>2016</v>
      </c>
      <c r="AB13" s="3"/>
      <c r="AC13" s="3">
        <v>0</v>
      </c>
      <c r="AD13" s="3" t="s">
        <v>79</v>
      </c>
      <c r="AE13" s="3">
        <v>1</v>
      </c>
      <c r="AF13" s="3" t="s">
        <v>90</v>
      </c>
      <c r="AG13" s="3" t="s">
        <v>338</v>
      </c>
      <c r="AH13" s="3">
        <v>12.67</v>
      </c>
      <c r="AI13" s="3">
        <v>0</v>
      </c>
      <c r="AJ13" s="3">
        <v>0</v>
      </c>
      <c r="AK13" s="3" t="s">
        <v>106</v>
      </c>
      <c r="AL13" s="3">
        <v>1</v>
      </c>
      <c r="AM13" s="3" t="s">
        <v>81</v>
      </c>
      <c r="AN13" s="3">
        <v>2</v>
      </c>
      <c r="AO13" s="3" t="s">
        <v>90</v>
      </c>
      <c r="AP13" s="3" t="s">
        <v>338</v>
      </c>
      <c r="AQ13" s="3">
        <v>10.47</v>
      </c>
      <c r="AR13" s="3">
        <v>0</v>
      </c>
      <c r="AS13" s="3">
        <v>0</v>
      </c>
      <c r="AT13" s="3" t="s">
        <v>80</v>
      </c>
      <c r="AU13" s="3">
        <v>1</v>
      </c>
      <c r="AV13" s="3" t="s">
        <v>82</v>
      </c>
      <c r="AW13" s="3">
        <v>3</v>
      </c>
      <c r="AX13" s="3" t="s">
        <v>90</v>
      </c>
      <c r="AY13" s="3" t="s">
        <v>338</v>
      </c>
      <c r="AZ13" s="3">
        <v>12.05</v>
      </c>
      <c r="BA13" s="3">
        <v>0</v>
      </c>
      <c r="BB13" s="3">
        <v>0</v>
      </c>
      <c r="BC13" s="3" t="s">
        <v>106</v>
      </c>
      <c r="BD13" s="3">
        <v>1</v>
      </c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>
        <f t="shared" si="1"/>
        <v>0</v>
      </c>
      <c r="BP13" s="4">
        <f t="shared" si="2"/>
        <v>11.729999999999999</v>
      </c>
      <c r="BQ13" s="3">
        <f t="shared" si="3"/>
        <v>0.75</v>
      </c>
      <c r="BR13" s="3">
        <f t="shared" si="4"/>
        <v>0</v>
      </c>
      <c r="BS13" s="6">
        <f t="shared" si="0"/>
        <v>12.479999999999999</v>
      </c>
      <c r="BT13" s="2" t="s">
        <v>83</v>
      </c>
      <c r="BU13" s="2" t="s">
        <v>93</v>
      </c>
      <c r="BV13" s="2"/>
      <c r="BW13" s="2"/>
      <c r="BX13" s="2" t="s">
        <v>339</v>
      </c>
      <c r="BY13" s="2" t="s">
        <v>84</v>
      </c>
      <c r="BZ13" s="2"/>
    </row>
    <row r="14" spans="1:78" s="1" customFormat="1" ht="29.1" customHeight="1" x14ac:dyDescent="0.25">
      <c r="A14" s="3">
        <v>11</v>
      </c>
      <c r="B14" s="3" t="s">
        <v>379</v>
      </c>
      <c r="C14" s="3">
        <v>6048889</v>
      </c>
      <c r="D14" s="3" t="s">
        <v>380</v>
      </c>
      <c r="E14" s="3" t="s">
        <v>381</v>
      </c>
      <c r="F14" s="3"/>
      <c r="G14" s="3" t="s">
        <v>382</v>
      </c>
      <c r="H14" s="3" t="s">
        <v>383</v>
      </c>
      <c r="I14" s="3" t="s">
        <v>71</v>
      </c>
      <c r="J14" s="3" t="s">
        <v>85</v>
      </c>
      <c r="K14" s="3" t="s">
        <v>384</v>
      </c>
      <c r="L14" s="3" t="s">
        <v>73</v>
      </c>
      <c r="M14" s="3" t="s">
        <v>88</v>
      </c>
      <c r="N14" s="3" t="s">
        <v>120</v>
      </c>
      <c r="O14" s="3">
        <v>3058</v>
      </c>
      <c r="P14" s="3">
        <v>92233273</v>
      </c>
      <c r="Q14" s="3" t="s">
        <v>385</v>
      </c>
      <c r="R14" s="3">
        <v>2000</v>
      </c>
      <c r="S14" s="3" t="s">
        <v>74</v>
      </c>
      <c r="T14" s="3">
        <v>0</v>
      </c>
      <c r="U14" s="3" t="s">
        <v>75</v>
      </c>
      <c r="V14" s="3">
        <v>0</v>
      </c>
      <c r="W14" s="3">
        <v>0</v>
      </c>
      <c r="X14" s="3" t="s">
        <v>386</v>
      </c>
      <c r="Y14" s="3" t="s">
        <v>160</v>
      </c>
      <c r="Z14" s="3" t="s">
        <v>160</v>
      </c>
      <c r="AA14" s="3">
        <v>2003</v>
      </c>
      <c r="AB14" s="3" t="s">
        <v>387</v>
      </c>
      <c r="AC14" s="3">
        <v>3</v>
      </c>
      <c r="AD14" s="3" t="s">
        <v>212</v>
      </c>
      <c r="AE14" s="3">
        <v>1</v>
      </c>
      <c r="AF14" s="3" t="s">
        <v>386</v>
      </c>
      <c r="AG14" s="3" t="s">
        <v>388</v>
      </c>
      <c r="AH14" s="3">
        <v>11.55</v>
      </c>
      <c r="AI14" s="3">
        <v>0</v>
      </c>
      <c r="AJ14" s="3">
        <v>0</v>
      </c>
      <c r="AK14" s="3" t="s">
        <v>80</v>
      </c>
      <c r="AL14" s="3">
        <v>0</v>
      </c>
      <c r="AM14" s="3" t="s">
        <v>149</v>
      </c>
      <c r="AN14" s="3">
        <v>2</v>
      </c>
      <c r="AO14" s="3" t="s">
        <v>386</v>
      </c>
      <c r="AP14" s="3" t="s">
        <v>389</v>
      </c>
      <c r="AQ14" s="3">
        <v>11.75</v>
      </c>
      <c r="AR14" s="3">
        <v>0</v>
      </c>
      <c r="AS14" s="3">
        <v>0</v>
      </c>
      <c r="AT14" s="3" t="s">
        <v>80</v>
      </c>
      <c r="AU14" s="3">
        <v>1</v>
      </c>
      <c r="AV14" s="3" t="s">
        <v>150</v>
      </c>
      <c r="AW14" s="3">
        <v>3</v>
      </c>
      <c r="AX14" s="3" t="s">
        <v>386</v>
      </c>
      <c r="AY14" s="3" t="s">
        <v>389</v>
      </c>
      <c r="AZ14" s="3">
        <v>13.04</v>
      </c>
      <c r="BA14" s="3">
        <v>0</v>
      </c>
      <c r="BB14" s="3">
        <v>0</v>
      </c>
      <c r="BC14" s="3" t="s">
        <v>106</v>
      </c>
      <c r="BD14" s="3">
        <v>0</v>
      </c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>
        <f t="shared" si="1"/>
        <v>0</v>
      </c>
      <c r="BP14" s="4">
        <f t="shared" si="2"/>
        <v>12.113333333333335</v>
      </c>
      <c r="BQ14" s="3">
        <f t="shared" si="3"/>
        <v>0.25</v>
      </c>
      <c r="BR14" s="3">
        <f t="shared" si="4"/>
        <v>0</v>
      </c>
      <c r="BS14" s="6">
        <f t="shared" si="0"/>
        <v>12.363333333333335</v>
      </c>
      <c r="BT14" s="2" t="s">
        <v>83</v>
      </c>
      <c r="BU14" s="2"/>
      <c r="BV14" s="2"/>
      <c r="BW14" s="2"/>
      <c r="BX14" s="2" t="s">
        <v>390</v>
      </c>
      <c r="BY14" s="2" t="s">
        <v>391</v>
      </c>
      <c r="BZ14" s="2"/>
    </row>
    <row r="15" spans="1:78" s="1" customFormat="1" ht="29.1" customHeight="1" x14ac:dyDescent="0.25">
      <c r="A15" s="3">
        <v>12</v>
      </c>
      <c r="B15" s="3" t="s">
        <v>358</v>
      </c>
      <c r="C15" s="3">
        <v>6568662</v>
      </c>
      <c r="D15" s="3" t="s">
        <v>359</v>
      </c>
      <c r="E15" s="3" t="s">
        <v>360</v>
      </c>
      <c r="F15" s="3"/>
      <c r="G15" s="3" t="s">
        <v>361</v>
      </c>
      <c r="H15" s="3" t="s">
        <v>120</v>
      </c>
      <c r="I15" s="3" t="s">
        <v>71</v>
      </c>
      <c r="J15" s="3" t="s">
        <v>85</v>
      </c>
      <c r="K15" s="3" t="s">
        <v>362</v>
      </c>
      <c r="L15" s="3" t="s">
        <v>73</v>
      </c>
      <c r="M15" s="3" t="s">
        <v>88</v>
      </c>
      <c r="N15" s="3" t="s">
        <v>363</v>
      </c>
      <c r="O15" s="3">
        <v>3027</v>
      </c>
      <c r="P15" s="3">
        <v>26174197</v>
      </c>
      <c r="Q15" s="3" t="s">
        <v>364</v>
      </c>
      <c r="R15" s="3">
        <v>2009</v>
      </c>
      <c r="S15" s="3" t="s">
        <v>74</v>
      </c>
      <c r="T15" s="3">
        <v>0</v>
      </c>
      <c r="U15" s="3" t="s">
        <v>75</v>
      </c>
      <c r="V15" s="3">
        <v>0</v>
      </c>
      <c r="W15" s="3">
        <v>1</v>
      </c>
      <c r="X15" s="3" t="s">
        <v>90</v>
      </c>
      <c r="Y15" s="3" t="s">
        <v>77</v>
      </c>
      <c r="Z15" s="3" t="s">
        <v>78</v>
      </c>
      <c r="AA15" s="3">
        <v>2013</v>
      </c>
      <c r="AB15" s="3" t="s">
        <v>365</v>
      </c>
      <c r="AC15" s="3">
        <v>5</v>
      </c>
      <c r="AD15" s="3" t="s">
        <v>115</v>
      </c>
      <c r="AE15" s="3">
        <v>1</v>
      </c>
      <c r="AF15" s="3" t="s">
        <v>90</v>
      </c>
      <c r="AG15" s="3" t="s">
        <v>366</v>
      </c>
      <c r="AH15" s="3">
        <v>10.48</v>
      </c>
      <c r="AI15" s="3">
        <v>0</v>
      </c>
      <c r="AJ15" s="3">
        <v>0</v>
      </c>
      <c r="AK15" s="3" t="s">
        <v>80</v>
      </c>
      <c r="AL15" s="3">
        <v>1</v>
      </c>
      <c r="AM15" s="3" t="s">
        <v>117</v>
      </c>
      <c r="AN15" s="3">
        <v>2</v>
      </c>
      <c r="AO15" s="3" t="s">
        <v>90</v>
      </c>
      <c r="AP15" s="3" t="s">
        <v>367</v>
      </c>
      <c r="AQ15" s="3">
        <v>12.84</v>
      </c>
      <c r="AR15" s="3">
        <v>0</v>
      </c>
      <c r="AS15" s="3">
        <v>0</v>
      </c>
      <c r="AT15" s="3" t="s">
        <v>106</v>
      </c>
      <c r="AU15" s="3">
        <v>1</v>
      </c>
      <c r="AV15" s="3" t="s">
        <v>111</v>
      </c>
      <c r="AW15" s="3">
        <v>3</v>
      </c>
      <c r="AX15" s="3" t="s">
        <v>90</v>
      </c>
      <c r="AY15" s="3" t="s">
        <v>368</v>
      </c>
      <c r="AZ15" s="3">
        <v>11.56</v>
      </c>
      <c r="BA15" s="3">
        <v>0</v>
      </c>
      <c r="BB15" s="3">
        <v>0</v>
      </c>
      <c r="BC15" s="3" t="s">
        <v>80</v>
      </c>
      <c r="BD15" s="3">
        <v>1</v>
      </c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>
        <f t="shared" si="1"/>
        <v>1</v>
      </c>
      <c r="BP15" s="4">
        <f t="shared" si="2"/>
        <v>11.626666666666667</v>
      </c>
      <c r="BQ15" s="3">
        <f t="shared" si="3"/>
        <v>0.75</v>
      </c>
      <c r="BR15" s="3">
        <f t="shared" si="4"/>
        <v>0.5</v>
      </c>
      <c r="BS15" s="6">
        <f t="shared" si="0"/>
        <v>11.876666666666667</v>
      </c>
      <c r="BT15" s="2" t="s">
        <v>83</v>
      </c>
      <c r="BU15" s="2" t="s">
        <v>93</v>
      </c>
      <c r="BV15" s="2"/>
      <c r="BW15" s="2"/>
      <c r="BX15" s="2" t="s">
        <v>369</v>
      </c>
      <c r="BY15" s="2" t="s">
        <v>84</v>
      </c>
      <c r="BZ15" s="2"/>
    </row>
    <row r="16" spans="1:78" s="1" customFormat="1" ht="29.1" customHeight="1" x14ac:dyDescent="0.25">
      <c r="A16" s="3">
        <v>13</v>
      </c>
      <c r="B16" s="3" t="s">
        <v>167</v>
      </c>
      <c r="C16" s="3">
        <v>8768278</v>
      </c>
      <c r="D16" s="3" t="s">
        <v>168</v>
      </c>
      <c r="E16" s="3" t="s">
        <v>169</v>
      </c>
      <c r="F16" s="3"/>
      <c r="G16" s="3" t="s">
        <v>170</v>
      </c>
      <c r="H16" s="3" t="s">
        <v>88</v>
      </c>
      <c r="I16" s="3" t="s">
        <v>71</v>
      </c>
      <c r="J16" s="3" t="s">
        <v>85</v>
      </c>
      <c r="K16" s="3" t="s">
        <v>171</v>
      </c>
      <c r="L16" s="3" t="s">
        <v>73</v>
      </c>
      <c r="M16" s="3" t="s">
        <v>88</v>
      </c>
      <c r="N16" s="3" t="s">
        <v>172</v>
      </c>
      <c r="O16" s="3">
        <v>3012</v>
      </c>
      <c r="P16" s="3">
        <v>29407507</v>
      </c>
      <c r="Q16" s="3" t="s">
        <v>173</v>
      </c>
      <c r="R16" s="3">
        <v>2003</v>
      </c>
      <c r="S16" s="3" t="s">
        <v>89</v>
      </c>
      <c r="T16" s="3">
        <v>0</v>
      </c>
      <c r="U16" s="3" t="s">
        <v>75</v>
      </c>
      <c r="V16" s="3">
        <v>0</v>
      </c>
      <c r="W16" s="3">
        <v>0</v>
      </c>
      <c r="X16" s="3" t="s">
        <v>174</v>
      </c>
      <c r="Y16" s="3" t="s">
        <v>175</v>
      </c>
      <c r="Z16" s="3" t="s">
        <v>148</v>
      </c>
      <c r="AA16" s="3">
        <v>2007</v>
      </c>
      <c r="AB16" s="3" t="s">
        <v>176</v>
      </c>
      <c r="AC16" s="3">
        <v>3</v>
      </c>
      <c r="AD16" s="3" t="s">
        <v>151</v>
      </c>
      <c r="AE16" s="3">
        <v>1</v>
      </c>
      <c r="AF16" s="3" t="s">
        <v>174</v>
      </c>
      <c r="AG16" s="3" t="s">
        <v>177</v>
      </c>
      <c r="AH16" s="3">
        <v>11.09</v>
      </c>
      <c r="AI16" s="3">
        <v>0</v>
      </c>
      <c r="AJ16" s="3">
        <v>0</v>
      </c>
      <c r="AK16" s="3" t="s">
        <v>80</v>
      </c>
      <c r="AL16" s="3">
        <v>1</v>
      </c>
      <c r="AM16" s="3" t="s">
        <v>178</v>
      </c>
      <c r="AN16" s="3">
        <v>2</v>
      </c>
      <c r="AO16" s="3" t="s">
        <v>174</v>
      </c>
      <c r="AP16" s="3" t="s">
        <v>179</v>
      </c>
      <c r="AQ16" s="3">
        <v>11.05</v>
      </c>
      <c r="AR16" s="3">
        <v>0</v>
      </c>
      <c r="AS16" s="3">
        <v>0</v>
      </c>
      <c r="AT16" s="3" t="s">
        <v>80</v>
      </c>
      <c r="AU16" s="3">
        <v>1</v>
      </c>
      <c r="AV16" s="3" t="s">
        <v>180</v>
      </c>
      <c r="AW16" s="3">
        <v>3</v>
      </c>
      <c r="AX16" s="3" t="s">
        <v>174</v>
      </c>
      <c r="AY16" s="3" t="s">
        <v>179</v>
      </c>
      <c r="AZ16" s="3">
        <v>10.97</v>
      </c>
      <c r="BA16" s="3">
        <v>0</v>
      </c>
      <c r="BB16" s="3">
        <v>0</v>
      </c>
      <c r="BC16" s="3" t="s">
        <v>80</v>
      </c>
      <c r="BD16" s="3">
        <v>1</v>
      </c>
      <c r="BE16" s="3" t="s">
        <v>152</v>
      </c>
      <c r="BF16" s="3">
        <v>4</v>
      </c>
      <c r="BG16" s="3" t="s">
        <v>174</v>
      </c>
      <c r="BH16" s="3" t="s">
        <v>179</v>
      </c>
      <c r="BI16" s="3">
        <v>10.57</v>
      </c>
      <c r="BJ16" s="3">
        <v>0</v>
      </c>
      <c r="BK16" s="3">
        <v>0</v>
      </c>
      <c r="BL16" s="3" t="s">
        <v>80</v>
      </c>
      <c r="BM16" s="3">
        <v>0</v>
      </c>
      <c r="BN16" s="3"/>
      <c r="BO16" s="3">
        <f>SUM(AA16-R16)-4</f>
        <v>0</v>
      </c>
      <c r="BP16" s="4">
        <f>SUM(AH16+AQ16+AZ16+BI16)/4</f>
        <v>10.92</v>
      </c>
      <c r="BQ16" s="3">
        <f>SUM(AL16+AU16+BD16+BM16)*0.25</f>
        <v>0.75</v>
      </c>
      <c r="BR16" s="3">
        <f>SUM(BO16)*0.5</f>
        <v>0</v>
      </c>
      <c r="BS16" s="6">
        <f t="shared" si="0"/>
        <v>11.67</v>
      </c>
      <c r="BT16" s="2" t="s">
        <v>83</v>
      </c>
      <c r="BU16" s="2"/>
      <c r="BV16" s="2"/>
      <c r="BW16" s="2"/>
      <c r="BX16" s="2" t="s">
        <v>181</v>
      </c>
      <c r="BY16" s="2" t="s">
        <v>84</v>
      </c>
      <c r="BZ16" s="2"/>
    </row>
    <row r="17" spans="1:78" s="1" customFormat="1" ht="29.1" customHeight="1" x14ac:dyDescent="0.25">
      <c r="A17" s="3">
        <v>14</v>
      </c>
      <c r="B17" s="3" t="s">
        <v>370</v>
      </c>
      <c r="C17" s="3">
        <v>11037801</v>
      </c>
      <c r="D17" s="3" t="s">
        <v>371</v>
      </c>
      <c r="E17" s="3" t="s">
        <v>372</v>
      </c>
      <c r="F17" s="3" t="s">
        <v>373</v>
      </c>
      <c r="G17" s="3" t="s">
        <v>340</v>
      </c>
      <c r="H17" s="3" t="s">
        <v>120</v>
      </c>
      <c r="I17" s="3" t="s">
        <v>71</v>
      </c>
      <c r="J17" s="3" t="s">
        <v>72</v>
      </c>
      <c r="K17" s="3" t="s">
        <v>374</v>
      </c>
      <c r="L17" s="3" t="s">
        <v>73</v>
      </c>
      <c r="M17" s="3" t="s">
        <v>88</v>
      </c>
      <c r="N17" s="3" t="s">
        <v>120</v>
      </c>
      <c r="O17" s="3">
        <v>3023</v>
      </c>
      <c r="P17" s="3">
        <v>58057404</v>
      </c>
      <c r="Q17" s="3" t="s">
        <v>375</v>
      </c>
      <c r="R17" s="3">
        <v>2013</v>
      </c>
      <c r="S17" s="3" t="s">
        <v>74</v>
      </c>
      <c r="T17" s="3">
        <v>1</v>
      </c>
      <c r="U17" s="3" t="s">
        <v>75</v>
      </c>
      <c r="V17" s="3">
        <v>0</v>
      </c>
      <c r="W17" s="3">
        <v>3</v>
      </c>
      <c r="X17" s="3" t="s">
        <v>160</v>
      </c>
      <c r="Y17" s="3" t="s">
        <v>160</v>
      </c>
      <c r="Z17" s="3" t="s">
        <v>91</v>
      </c>
      <c r="AA17" s="3">
        <v>2016</v>
      </c>
      <c r="AB17" s="3"/>
      <c r="AC17" s="3">
        <v>1</v>
      </c>
      <c r="AD17" s="3" t="s">
        <v>79</v>
      </c>
      <c r="AE17" s="3">
        <v>1</v>
      </c>
      <c r="AF17" s="3" t="s">
        <v>160</v>
      </c>
      <c r="AG17" s="3" t="s">
        <v>376</v>
      </c>
      <c r="AH17" s="3">
        <v>11.55</v>
      </c>
      <c r="AI17" s="3">
        <v>0</v>
      </c>
      <c r="AJ17" s="3">
        <v>0</v>
      </c>
      <c r="AK17" s="3" t="s">
        <v>80</v>
      </c>
      <c r="AL17" s="3">
        <v>1</v>
      </c>
      <c r="AM17" s="3" t="s">
        <v>81</v>
      </c>
      <c r="AN17" s="3">
        <v>2</v>
      </c>
      <c r="AO17" s="3" t="s">
        <v>160</v>
      </c>
      <c r="AP17" s="3" t="s">
        <v>377</v>
      </c>
      <c r="AQ17" s="3">
        <v>10.4</v>
      </c>
      <c r="AR17" s="3">
        <v>0</v>
      </c>
      <c r="AS17" s="3">
        <v>0</v>
      </c>
      <c r="AT17" s="3" t="s">
        <v>80</v>
      </c>
      <c r="AU17" s="3">
        <v>0</v>
      </c>
      <c r="AV17" s="3" t="s">
        <v>82</v>
      </c>
      <c r="AW17" s="3">
        <v>3</v>
      </c>
      <c r="AX17" s="3" t="s">
        <v>160</v>
      </c>
      <c r="AY17" s="3" t="s">
        <v>377</v>
      </c>
      <c r="AZ17" s="3">
        <v>11.55</v>
      </c>
      <c r="BA17" s="3">
        <v>0</v>
      </c>
      <c r="BB17" s="3">
        <v>0</v>
      </c>
      <c r="BC17" s="3" t="s">
        <v>80</v>
      </c>
      <c r="BD17" s="3">
        <v>1</v>
      </c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>
        <f>SUM(AA17-R17)-3</f>
        <v>0</v>
      </c>
      <c r="BP17" s="4">
        <f t="shared" ref="BP17:BP27" si="5">SUM(AH17+AQ17+AZ17)/3</f>
        <v>11.166666666666666</v>
      </c>
      <c r="BQ17" s="3">
        <f t="shared" ref="BQ17:BQ27" si="6">SUM(AL17+AU17+BD17)*0.25</f>
        <v>0.5</v>
      </c>
      <c r="BR17" s="3">
        <f t="shared" ref="BR17:BR27" si="7">SUM(BO17*0.5)</f>
        <v>0</v>
      </c>
      <c r="BS17" s="6">
        <f t="shared" si="0"/>
        <v>11.666666666666666</v>
      </c>
      <c r="BT17" s="2" t="s">
        <v>83</v>
      </c>
      <c r="BU17" s="2" t="s">
        <v>93</v>
      </c>
      <c r="BV17" s="2"/>
      <c r="BW17" s="2"/>
      <c r="BX17" s="2" t="s">
        <v>378</v>
      </c>
      <c r="BY17" s="2" t="s">
        <v>84</v>
      </c>
      <c r="BZ17" s="2"/>
    </row>
    <row r="18" spans="1:78" s="1" customFormat="1" ht="29.1" customHeight="1" x14ac:dyDescent="0.25">
      <c r="A18" s="3">
        <v>15</v>
      </c>
      <c r="B18" s="3" t="s">
        <v>325</v>
      </c>
      <c r="C18" s="3">
        <v>11030456</v>
      </c>
      <c r="D18" s="3" t="s">
        <v>326</v>
      </c>
      <c r="E18" s="3" t="s">
        <v>226</v>
      </c>
      <c r="F18" s="3"/>
      <c r="G18" s="3" t="s">
        <v>327</v>
      </c>
      <c r="H18" s="3" t="s">
        <v>328</v>
      </c>
      <c r="I18" s="3" t="s">
        <v>71</v>
      </c>
      <c r="J18" s="3" t="s">
        <v>72</v>
      </c>
      <c r="K18" s="3" t="s">
        <v>329</v>
      </c>
      <c r="L18" s="3" t="s">
        <v>73</v>
      </c>
      <c r="M18" s="3" t="s">
        <v>88</v>
      </c>
      <c r="N18" s="3" t="s">
        <v>88</v>
      </c>
      <c r="O18" s="3">
        <v>3010</v>
      </c>
      <c r="P18" s="3">
        <v>21454964</v>
      </c>
      <c r="Q18" s="3" t="s">
        <v>330</v>
      </c>
      <c r="R18" s="3">
        <v>2012</v>
      </c>
      <c r="S18" s="3" t="s">
        <v>74</v>
      </c>
      <c r="T18" s="3">
        <v>1</v>
      </c>
      <c r="U18" s="3" t="s">
        <v>75</v>
      </c>
      <c r="V18" s="3">
        <v>0</v>
      </c>
      <c r="W18" s="3">
        <v>0</v>
      </c>
      <c r="X18" s="3" t="s">
        <v>90</v>
      </c>
      <c r="Y18" s="3" t="s">
        <v>77</v>
      </c>
      <c r="Z18" s="3" t="s">
        <v>91</v>
      </c>
      <c r="AA18" s="3">
        <v>2016</v>
      </c>
      <c r="AB18" s="3"/>
      <c r="AC18" s="3">
        <v>0</v>
      </c>
      <c r="AD18" s="3" t="s">
        <v>79</v>
      </c>
      <c r="AE18" s="3">
        <v>1</v>
      </c>
      <c r="AF18" s="3" t="s">
        <v>90</v>
      </c>
      <c r="AG18" s="3" t="s">
        <v>288</v>
      </c>
      <c r="AH18" s="3">
        <v>10.57</v>
      </c>
      <c r="AI18" s="3">
        <v>0</v>
      </c>
      <c r="AJ18" s="3">
        <v>1</v>
      </c>
      <c r="AK18" s="3" t="s">
        <v>80</v>
      </c>
      <c r="AL18" s="3">
        <v>1</v>
      </c>
      <c r="AM18" s="3" t="s">
        <v>81</v>
      </c>
      <c r="AN18" s="3">
        <v>2</v>
      </c>
      <c r="AO18" s="3" t="s">
        <v>90</v>
      </c>
      <c r="AP18" s="3" t="s">
        <v>289</v>
      </c>
      <c r="AQ18" s="3">
        <v>10.6</v>
      </c>
      <c r="AR18" s="3">
        <v>0</v>
      </c>
      <c r="AS18" s="3">
        <v>0</v>
      </c>
      <c r="AT18" s="3" t="s">
        <v>80</v>
      </c>
      <c r="AU18" s="3">
        <v>1</v>
      </c>
      <c r="AV18" s="3" t="s">
        <v>82</v>
      </c>
      <c r="AW18" s="3">
        <v>3</v>
      </c>
      <c r="AX18" s="3" t="s">
        <v>90</v>
      </c>
      <c r="AY18" s="3" t="s">
        <v>290</v>
      </c>
      <c r="AZ18" s="3">
        <v>11.46</v>
      </c>
      <c r="BA18" s="3">
        <v>0</v>
      </c>
      <c r="BB18" s="3">
        <v>0</v>
      </c>
      <c r="BC18" s="3" t="s">
        <v>80</v>
      </c>
      <c r="BD18" s="3">
        <v>1</v>
      </c>
      <c r="BE18" s="3"/>
      <c r="BF18" s="3"/>
      <c r="BG18" s="3"/>
      <c r="BH18" s="3"/>
      <c r="BI18" s="3"/>
      <c r="BJ18" s="3"/>
      <c r="BK18" s="3"/>
      <c r="BL18" s="3"/>
      <c r="BM18" s="3"/>
      <c r="BN18" s="3">
        <v>1</v>
      </c>
      <c r="BO18" s="3">
        <f>BL18</f>
        <v>0</v>
      </c>
      <c r="BP18" s="4">
        <f t="shared" si="5"/>
        <v>10.876666666666667</v>
      </c>
      <c r="BQ18" s="3">
        <f t="shared" si="6"/>
        <v>0.75</v>
      </c>
      <c r="BR18" s="3">
        <f t="shared" si="7"/>
        <v>0</v>
      </c>
      <c r="BS18" s="6">
        <f t="shared" si="0"/>
        <v>11.626666666666667</v>
      </c>
      <c r="BT18" s="2" t="s">
        <v>83</v>
      </c>
      <c r="BU18" s="2" t="s">
        <v>183</v>
      </c>
      <c r="BV18" s="2"/>
      <c r="BW18" s="2"/>
      <c r="BX18" s="2" t="s">
        <v>331</v>
      </c>
      <c r="BY18" s="2" t="s">
        <v>84</v>
      </c>
      <c r="BZ18" s="2"/>
    </row>
    <row r="19" spans="1:78" s="1" customFormat="1" ht="29.1" customHeight="1" x14ac:dyDescent="0.25">
      <c r="A19" s="3">
        <v>16</v>
      </c>
      <c r="B19" s="3" t="s">
        <v>341</v>
      </c>
      <c r="C19" s="3">
        <v>8838534</v>
      </c>
      <c r="D19" s="3" t="s">
        <v>342</v>
      </c>
      <c r="E19" s="3" t="s">
        <v>169</v>
      </c>
      <c r="F19" s="3"/>
      <c r="G19" s="3" t="s">
        <v>343</v>
      </c>
      <c r="H19" s="3" t="s">
        <v>88</v>
      </c>
      <c r="I19" s="3" t="s">
        <v>71</v>
      </c>
      <c r="J19" s="3" t="s">
        <v>85</v>
      </c>
      <c r="K19" s="3" t="s">
        <v>344</v>
      </c>
      <c r="L19" s="3" t="s">
        <v>73</v>
      </c>
      <c r="M19" s="3" t="s">
        <v>88</v>
      </c>
      <c r="N19" s="3" t="s">
        <v>88</v>
      </c>
      <c r="O19" s="3">
        <v>3064</v>
      </c>
      <c r="P19" s="3">
        <v>23778299</v>
      </c>
      <c r="Q19" s="3" t="s">
        <v>345</v>
      </c>
      <c r="R19" s="3">
        <v>2007</v>
      </c>
      <c r="S19" s="3" t="s">
        <v>74</v>
      </c>
      <c r="T19" s="3">
        <v>0</v>
      </c>
      <c r="U19" s="3" t="s">
        <v>75</v>
      </c>
      <c r="V19" s="3">
        <v>0</v>
      </c>
      <c r="W19" s="3">
        <v>2</v>
      </c>
      <c r="X19" s="3" t="s">
        <v>90</v>
      </c>
      <c r="Y19" s="3" t="s">
        <v>182</v>
      </c>
      <c r="Z19" s="3" t="s">
        <v>160</v>
      </c>
      <c r="AA19" s="3">
        <v>2010</v>
      </c>
      <c r="AB19" s="3" t="s">
        <v>346</v>
      </c>
      <c r="AC19" s="3">
        <v>3</v>
      </c>
      <c r="AD19" s="3" t="s">
        <v>103</v>
      </c>
      <c r="AE19" s="3">
        <v>1</v>
      </c>
      <c r="AF19" s="3" t="s">
        <v>160</v>
      </c>
      <c r="AG19" s="3" t="s">
        <v>347</v>
      </c>
      <c r="AH19" s="3">
        <v>11.12</v>
      </c>
      <c r="AI19" s="3">
        <v>0</v>
      </c>
      <c r="AJ19" s="3">
        <v>0</v>
      </c>
      <c r="AK19" s="3" t="s">
        <v>80</v>
      </c>
      <c r="AL19" s="3">
        <v>0</v>
      </c>
      <c r="AM19" s="3" t="s">
        <v>105</v>
      </c>
      <c r="AN19" s="3">
        <v>2</v>
      </c>
      <c r="AO19" s="3" t="s">
        <v>160</v>
      </c>
      <c r="AP19" s="3" t="s">
        <v>347</v>
      </c>
      <c r="AQ19" s="3">
        <v>11.86</v>
      </c>
      <c r="AR19" s="3">
        <v>0</v>
      </c>
      <c r="AS19" s="3">
        <v>0</v>
      </c>
      <c r="AT19" s="3" t="s">
        <v>80</v>
      </c>
      <c r="AU19" s="3">
        <v>0</v>
      </c>
      <c r="AV19" s="3" t="s">
        <v>107</v>
      </c>
      <c r="AW19" s="3">
        <v>3</v>
      </c>
      <c r="AX19" s="3" t="s">
        <v>160</v>
      </c>
      <c r="AY19" s="3" t="s">
        <v>347</v>
      </c>
      <c r="AZ19" s="3">
        <v>11.76</v>
      </c>
      <c r="BA19" s="3">
        <v>0</v>
      </c>
      <c r="BB19" s="3">
        <v>0</v>
      </c>
      <c r="BC19" s="3" t="s">
        <v>80</v>
      </c>
      <c r="BD19" s="3">
        <v>0</v>
      </c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>
        <f>SUM(AA19-R19)-3</f>
        <v>0</v>
      </c>
      <c r="BP19" s="4">
        <f t="shared" si="5"/>
        <v>11.579999999999998</v>
      </c>
      <c r="BQ19" s="3">
        <f t="shared" si="6"/>
        <v>0</v>
      </c>
      <c r="BR19" s="3">
        <f t="shared" si="7"/>
        <v>0</v>
      </c>
      <c r="BS19" s="6">
        <f t="shared" si="0"/>
        <v>11.579999999999998</v>
      </c>
      <c r="BT19" s="2" t="s">
        <v>83</v>
      </c>
      <c r="BU19" s="2" t="s">
        <v>257</v>
      </c>
      <c r="BV19" s="2"/>
      <c r="BW19" s="2"/>
      <c r="BX19" s="2" t="s">
        <v>348</v>
      </c>
      <c r="BY19" s="2" t="s">
        <v>84</v>
      </c>
      <c r="BZ19" s="2"/>
    </row>
    <row r="20" spans="1:78" s="1" customFormat="1" ht="29.1" customHeight="1" x14ac:dyDescent="0.25">
      <c r="A20" s="3">
        <v>17</v>
      </c>
      <c r="B20" s="3" t="s">
        <v>419</v>
      </c>
      <c r="C20" s="3">
        <v>12643986</v>
      </c>
      <c r="D20" s="3" t="s">
        <v>420</v>
      </c>
      <c r="E20" s="3" t="s">
        <v>421</v>
      </c>
      <c r="F20" s="3"/>
      <c r="G20" s="3" t="s">
        <v>422</v>
      </c>
      <c r="H20" s="3" t="s">
        <v>113</v>
      </c>
      <c r="I20" s="3" t="s">
        <v>71</v>
      </c>
      <c r="J20" s="3" t="s">
        <v>72</v>
      </c>
      <c r="K20" s="3" t="s">
        <v>423</v>
      </c>
      <c r="L20" s="3" t="s">
        <v>73</v>
      </c>
      <c r="M20" s="3" t="s">
        <v>113</v>
      </c>
      <c r="N20" s="3" t="s">
        <v>113</v>
      </c>
      <c r="O20" s="3">
        <v>1200</v>
      </c>
      <c r="P20" s="3">
        <v>94438869</v>
      </c>
      <c r="Q20" s="3" t="s">
        <v>424</v>
      </c>
      <c r="R20" s="3">
        <v>2012</v>
      </c>
      <c r="S20" s="3" t="s">
        <v>74</v>
      </c>
      <c r="T20" s="3">
        <v>0</v>
      </c>
      <c r="U20" s="3" t="s">
        <v>75</v>
      </c>
      <c r="V20" s="3">
        <v>0</v>
      </c>
      <c r="W20" s="3">
        <v>0</v>
      </c>
      <c r="X20" s="3" t="s">
        <v>76</v>
      </c>
      <c r="Y20" s="3" t="s">
        <v>77</v>
      </c>
      <c r="Z20" s="3" t="s">
        <v>91</v>
      </c>
      <c r="AA20" s="3">
        <v>2015</v>
      </c>
      <c r="AB20" s="3"/>
      <c r="AC20" s="3">
        <v>1</v>
      </c>
      <c r="AD20" s="3" t="s">
        <v>111</v>
      </c>
      <c r="AE20" s="3">
        <v>1</v>
      </c>
      <c r="AF20" s="3" t="s">
        <v>76</v>
      </c>
      <c r="AG20" s="3" t="s">
        <v>213</v>
      </c>
      <c r="AH20" s="3">
        <v>10.69</v>
      </c>
      <c r="AI20" s="3">
        <v>0</v>
      </c>
      <c r="AJ20" s="3">
        <v>0</v>
      </c>
      <c r="AK20" s="3" t="s">
        <v>80</v>
      </c>
      <c r="AL20" s="3">
        <v>0</v>
      </c>
      <c r="AM20" s="3" t="s">
        <v>79</v>
      </c>
      <c r="AN20" s="3">
        <v>2</v>
      </c>
      <c r="AO20" s="3" t="s">
        <v>76</v>
      </c>
      <c r="AP20" s="3" t="s">
        <v>213</v>
      </c>
      <c r="AQ20" s="3">
        <v>11.18</v>
      </c>
      <c r="AR20" s="3">
        <v>0</v>
      </c>
      <c r="AS20" s="3">
        <v>0</v>
      </c>
      <c r="AT20" s="3" t="s">
        <v>80</v>
      </c>
      <c r="AU20" s="3">
        <v>0</v>
      </c>
      <c r="AV20" s="3" t="s">
        <v>81</v>
      </c>
      <c r="AW20" s="3">
        <v>3</v>
      </c>
      <c r="AX20" s="3" t="s">
        <v>76</v>
      </c>
      <c r="AY20" s="3" t="s">
        <v>213</v>
      </c>
      <c r="AZ20" s="3">
        <v>11.69</v>
      </c>
      <c r="BA20" s="3">
        <v>0</v>
      </c>
      <c r="BB20" s="3">
        <v>0</v>
      </c>
      <c r="BC20" s="3" t="s">
        <v>80</v>
      </c>
      <c r="BD20" s="3">
        <v>1</v>
      </c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>
        <f>SUM(AA20-R20)-3</f>
        <v>0</v>
      </c>
      <c r="BP20" s="4">
        <f t="shared" si="5"/>
        <v>11.186666666666666</v>
      </c>
      <c r="BQ20" s="3">
        <f t="shared" si="6"/>
        <v>0.25</v>
      </c>
      <c r="BR20" s="3">
        <f t="shared" si="7"/>
        <v>0</v>
      </c>
      <c r="BS20" s="6">
        <f t="shared" si="0"/>
        <v>11.436666666666666</v>
      </c>
      <c r="BT20" s="2" t="s">
        <v>83</v>
      </c>
      <c r="BU20" s="2" t="s">
        <v>93</v>
      </c>
      <c r="BV20" s="2"/>
      <c r="BW20" s="2"/>
      <c r="BX20" s="2" t="s">
        <v>425</v>
      </c>
      <c r="BY20" s="2" t="s">
        <v>84</v>
      </c>
      <c r="BZ20" s="2"/>
    </row>
    <row r="21" spans="1:78" s="1" customFormat="1" ht="29.1" customHeight="1" x14ac:dyDescent="0.25">
      <c r="A21" s="3">
        <v>18</v>
      </c>
      <c r="B21" s="3" t="s">
        <v>349</v>
      </c>
      <c r="C21" s="3">
        <v>14223529</v>
      </c>
      <c r="D21" s="3" t="s">
        <v>350</v>
      </c>
      <c r="E21" s="3" t="s">
        <v>351</v>
      </c>
      <c r="F21" s="3"/>
      <c r="G21" s="3" t="s">
        <v>352</v>
      </c>
      <c r="H21" s="3" t="s">
        <v>98</v>
      </c>
      <c r="I21" s="3" t="s">
        <v>71</v>
      </c>
      <c r="J21" s="3" t="s">
        <v>72</v>
      </c>
      <c r="K21" s="3" t="s">
        <v>353</v>
      </c>
      <c r="L21" s="3" t="s">
        <v>73</v>
      </c>
      <c r="M21" s="3" t="s">
        <v>122</v>
      </c>
      <c r="N21" s="3" t="s">
        <v>354</v>
      </c>
      <c r="O21" s="3">
        <v>9113</v>
      </c>
      <c r="P21" s="3">
        <v>40160746</v>
      </c>
      <c r="Q21" s="3" t="s">
        <v>355</v>
      </c>
      <c r="R21" s="3">
        <v>2013</v>
      </c>
      <c r="S21" s="3" t="s">
        <v>89</v>
      </c>
      <c r="T21" s="3">
        <v>0</v>
      </c>
      <c r="U21" s="3" t="s">
        <v>75</v>
      </c>
      <c r="V21" s="3">
        <v>0</v>
      </c>
      <c r="W21" s="3">
        <v>0</v>
      </c>
      <c r="X21" s="3" t="s">
        <v>76</v>
      </c>
      <c r="Y21" s="3" t="s">
        <v>77</v>
      </c>
      <c r="Z21" s="3" t="s">
        <v>78</v>
      </c>
      <c r="AA21" s="3">
        <v>2016</v>
      </c>
      <c r="AB21" s="3"/>
      <c r="AC21" s="3">
        <v>0</v>
      </c>
      <c r="AD21" s="3" t="s">
        <v>79</v>
      </c>
      <c r="AE21" s="3">
        <v>1</v>
      </c>
      <c r="AF21" s="3" t="s">
        <v>76</v>
      </c>
      <c r="AG21" s="3" t="s">
        <v>356</v>
      </c>
      <c r="AH21" s="3">
        <v>11.05</v>
      </c>
      <c r="AI21" s="3">
        <v>0</v>
      </c>
      <c r="AJ21" s="3">
        <v>0</v>
      </c>
      <c r="AK21" s="3" t="s">
        <v>80</v>
      </c>
      <c r="AL21" s="3">
        <v>1</v>
      </c>
      <c r="AM21" s="3" t="s">
        <v>81</v>
      </c>
      <c r="AN21" s="3">
        <v>2</v>
      </c>
      <c r="AO21" s="3" t="s">
        <v>76</v>
      </c>
      <c r="AP21" s="3" t="s">
        <v>356</v>
      </c>
      <c r="AQ21" s="3">
        <v>10.57</v>
      </c>
      <c r="AR21" s="3">
        <v>0</v>
      </c>
      <c r="AS21" s="3">
        <v>0</v>
      </c>
      <c r="AT21" s="3" t="s">
        <v>80</v>
      </c>
      <c r="AU21" s="3">
        <v>0</v>
      </c>
      <c r="AV21" s="3" t="s">
        <v>82</v>
      </c>
      <c r="AW21" s="3">
        <v>3</v>
      </c>
      <c r="AX21" s="3" t="s">
        <v>76</v>
      </c>
      <c r="AY21" s="3" t="s">
        <v>356</v>
      </c>
      <c r="AZ21" s="3">
        <v>10.77</v>
      </c>
      <c r="BA21" s="3">
        <v>0</v>
      </c>
      <c r="BB21" s="3">
        <v>0</v>
      </c>
      <c r="BC21" s="3" t="s">
        <v>80</v>
      </c>
      <c r="BD21" s="3">
        <v>1</v>
      </c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>
        <f>SUM(AA21-R21)-3</f>
        <v>0</v>
      </c>
      <c r="BP21" s="4">
        <f t="shared" si="5"/>
        <v>10.796666666666667</v>
      </c>
      <c r="BQ21" s="3">
        <f t="shared" si="6"/>
        <v>0.5</v>
      </c>
      <c r="BR21" s="3">
        <f t="shared" si="7"/>
        <v>0</v>
      </c>
      <c r="BS21" s="6">
        <f t="shared" si="0"/>
        <v>11.296666666666667</v>
      </c>
      <c r="BT21" s="2" t="s">
        <v>83</v>
      </c>
      <c r="BU21" s="2" t="s">
        <v>112</v>
      </c>
      <c r="BV21" s="2"/>
      <c r="BW21" s="2"/>
      <c r="BX21" s="2" t="s">
        <v>357</v>
      </c>
      <c r="BY21" s="2" t="s">
        <v>84</v>
      </c>
      <c r="BZ21" s="2"/>
    </row>
    <row r="22" spans="1:78" s="1" customFormat="1" ht="29.1" customHeight="1" x14ac:dyDescent="0.25">
      <c r="A22" s="3">
        <v>19</v>
      </c>
      <c r="B22" s="3" t="s">
        <v>303</v>
      </c>
      <c r="C22" s="3">
        <v>9319263</v>
      </c>
      <c r="D22" s="3" t="s">
        <v>304</v>
      </c>
      <c r="E22" s="3" t="s">
        <v>305</v>
      </c>
      <c r="F22" s="3"/>
      <c r="G22" s="3" t="s">
        <v>306</v>
      </c>
      <c r="H22" s="3" t="s">
        <v>307</v>
      </c>
      <c r="I22" s="3" t="s">
        <v>71</v>
      </c>
      <c r="J22" s="3" t="s">
        <v>85</v>
      </c>
      <c r="K22" s="3" t="s">
        <v>308</v>
      </c>
      <c r="L22" s="3" t="s">
        <v>73</v>
      </c>
      <c r="M22" s="3" t="s">
        <v>110</v>
      </c>
      <c r="N22" s="3" t="s">
        <v>110</v>
      </c>
      <c r="O22" s="3">
        <v>4025</v>
      </c>
      <c r="P22" s="3">
        <v>26248283</v>
      </c>
      <c r="Q22" s="3" t="s">
        <v>309</v>
      </c>
      <c r="R22" s="3">
        <v>2012</v>
      </c>
      <c r="S22" s="3" t="s">
        <v>74</v>
      </c>
      <c r="T22" s="3">
        <v>1</v>
      </c>
      <c r="U22" s="3" t="s">
        <v>75</v>
      </c>
      <c r="V22" s="3">
        <v>0</v>
      </c>
      <c r="W22" s="3">
        <v>0</v>
      </c>
      <c r="X22" s="3" t="s">
        <v>76</v>
      </c>
      <c r="Y22" s="3" t="s">
        <v>175</v>
      </c>
      <c r="Z22" s="3" t="s">
        <v>78</v>
      </c>
      <c r="AA22" s="3">
        <v>2016</v>
      </c>
      <c r="AB22" s="3"/>
      <c r="AC22" s="3">
        <v>0</v>
      </c>
      <c r="AD22" s="3" t="s">
        <v>111</v>
      </c>
      <c r="AE22" s="3">
        <v>1</v>
      </c>
      <c r="AF22" s="3" t="s">
        <v>76</v>
      </c>
      <c r="AG22" s="3" t="s">
        <v>310</v>
      </c>
      <c r="AH22" s="3">
        <v>11.2</v>
      </c>
      <c r="AI22" s="3">
        <v>0</v>
      </c>
      <c r="AJ22" s="3">
        <v>0</v>
      </c>
      <c r="AK22" s="3" t="s">
        <v>80</v>
      </c>
      <c r="AL22" s="3">
        <v>1</v>
      </c>
      <c r="AM22" s="3" t="s">
        <v>81</v>
      </c>
      <c r="AN22" s="3">
        <v>2</v>
      </c>
      <c r="AO22" s="3" t="s">
        <v>76</v>
      </c>
      <c r="AP22" s="3" t="s">
        <v>311</v>
      </c>
      <c r="AQ22" s="3">
        <v>10.38</v>
      </c>
      <c r="AR22" s="3">
        <v>0</v>
      </c>
      <c r="AS22" s="3">
        <v>1</v>
      </c>
      <c r="AT22" s="3" t="s">
        <v>80</v>
      </c>
      <c r="AU22" s="3">
        <v>1</v>
      </c>
      <c r="AV22" s="3" t="s">
        <v>82</v>
      </c>
      <c r="AW22" s="3">
        <v>3</v>
      </c>
      <c r="AX22" s="3" t="s">
        <v>76</v>
      </c>
      <c r="AY22" s="3" t="s">
        <v>312</v>
      </c>
      <c r="AZ22" s="3">
        <v>10.54</v>
      </c>
      <c r="BA22" s="3">
        <v>0</v>
      </c>
      <c r="BB22" s="3">
        <v>0</v>
      </c>
      <c r="BC22" s="3" t="s">
        <v>80</v>
      </c>
      <c r="BD22" s="3">
        <v>0</v>
      </c>
      <c r="BE22" s="3"/>
      <c r="BF22" s="3"/>
      <c r="BG22" s="3"/>
      <c r="BH22" s="3"/>
      <c r="BI22" s="3"/>
      <c r="BJ22" s="3"/>
      <c r="BK22" s="3"/>
      <c r="BL22" s="3"/>
      <c r="BM22" s="3"/>
      <c r="BN22" s="3">
        <v>1</v>
      </c>
      <c r="BO22" s="3">
        <f>BL22</f>
        <v>0</v>
      </c>
      <c r="BP22" s="4">
        <f t="shared" si="5"/>
        <v>10.706666666666665</v>
      </c>
      <c r="BQ22" s="3">
        <f t="shared" si="6"/>
        <v>0.5</v>
      </c>
      <c r="BR22" s="3">
        <f t="shared" si="7"/>
        <v>0</v>
      </c>
      <c r="BS22" s="6">
        <f t="shared" si="0"/>
        <v>11.206666666666665</v>
      </c>
      <c r="BT22" s="2" t="s">
        <v>83</v>
      </c>
      <c r="BU22" s="2" t="s">
        <v>313</v>
      </c>
      <c r="BV22" s="2"/>
      <c r="BW22" s="2"/>
      <c r="BX22" s="2" t="s">
        <v>314</v>
      </c>
      <c r="BY22" s="2" t="s">
        <v>315</v>
      </c>
      <c r="BZ22" s="2"/>
    </row>
    <row r="23" spans="1:78" s="1" customFormat="1" ht="29.1" customHeight="1" x14ac:dyDescent="0.25">
      <c r="A23" s="3">
        <v>20</v>
      </c>
      <c r="B23" s="3" t="s">
        <v>258</v>
      </c>
      <c r="C23" s="3">
        <v>7466142</v>
      </c>
      <c r="D23" s="3" t="s">
        <v>124</v>
      </c>
      <c r="E23" s="3" t="s">
        <v>216</v>
      </c>
      <c r="F23" s="3"/>
      <c r="G23" s="3" t="s">
        <v>259</v>
      </c>
      <c r="H23" s="3" t="s">
        <v>190</v>
      </c>
      <c r="I23" s="3" t="s">
        <v>71</v>
      </c>
      <c r="J23" s="3" t="s">
        <v>72</v>
      </c>
      <c r="K23" s="3" t="s">
        <v>260</v>
      </c>
      <c r="L23" s="3" t="s">
        <v>73</v>
      </c>
      <c r="M23" s="3" t="s">
        <v>261</v>
      </c>
      <c r="N23" s="3" t="s">
        <v>261</v>
      </c>
      <c r="O23" s="3">
        <v>2080</v>
      </c>
      <c r="P23" s="3">
        <v>21095380</v>
      </c>
      <c r="Q23" s="3" t="s">
        <v>262</v>
      </c>
      <c r="R23" s="3">
        <v>2013</v>
      </c>
      <c r="S23" s="3" t="s">
        <v>74</v>
      </c>
      <c r="T23" s="3">
        <v>0</v>
      </c>
      <c r="U23" s="3" t="s">
        <v>75</v>
      </c>
      <c r="V23" s="3">
        <v>0</v>
      </c>
      <c r="W23" s="3">
        <v>0</v>
      </c>
      <c r="X23" s="3" t="s">
        <v>263</v>
      </c>
      <c r="Y23" s="3" t="s">
        <v>77</v>
      </c>
      <c r="Z23" s="3" t="s">
        <v>78</v>
      </c>
      <c r="AA23" s="3">
        <v>2016</v>
      </c>
      <c r="AB23" s="3"/>
      <c r="AC23" s="3">
        <v>0</v>
      </c>
      <c r="AD23" s="3" t="s">
        <v>79</v>
      </c>
      <c r="AE23" s="3">
        <v>1</v>
      </c>
      <c r="AF23" s="3" t="s">
        <v>263</v>
      </c>
      <c r="AG23" s="3" t="s">
        <v>264</v>
      </c>
      <c r="AH23" s="3">
        <v>11.3</v>
      </c>
      <c r="AI23" s="3">
        <v>0</v>
      </c>
      <c r="AJ23" s="3">
        <v>0</v>
      </c>
      <c r="AK23" s="3" t="s">
        <v>80</v>
      </c>
      <c r="AL23" s="3">
        <v>1</v>
      </c>
      <c r="AM23" s="3" t="s">
        <v>81</v>
      </c>
      <c r="AN23" s="3">
        <v>2</v>
      </c>
      <c r="AO23" s="3" t="s">
        <v>263</v>
      </c>
      <c r="AP23" s="3" t="s">
        <v>264</v>
      </c>
      <c r="AQ23" s="3">
        <v>10.130000000000001</v>
      </c>
      <c r="AR23" s="3">
        <v>0</v>
      </c>
      <c r="AS23" s="3">
        <v>0</v>
      </c>
      <c r="AT23" s="3" t="s">
        <v>80</v>
      </c>
      <c r="AU23" s="3">
        <v>1</v>
      </c>
      <c r="AV23" s="3" t="s">
        <v>82</v>
      </c>
      <c r="AW23" s="3">
        <v>3</v>
      </c>
      <c r="AX23" s="3" t="s">
        <v>263</v>
      </c>
      <c r="AY23" s="3" t="s">
        <v>264</v>
      </c>
      <c r="AZ23" s="3">
        <v>10.38</v>
      </c>
      <c r="BA23" s="3">
        <v>0</v>
      </c>
      <c r="BB23" s="3">
        <v>0</v>
      </c>
      <c r="BC23" s="3" t="s">
        <v>80</v>
      </c>
      <c r="BD23" s="3">
        <v>0</v>
      </c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>
        <f>SUM(AA23-R23)-3</f>
        <v>0</v>
      </c>
      <c r="BP23" s="4">
        <f t="shared" si="5"/>
        <v>10.603333333333333</v>
      </c>
      <c r="BQ23" s="3">
        <f t="shared" si="6"/>
        <v>0.5</v>
      </c>
      <c r="BR23" s="3">
        <f t="shared" si="7"/>
        <v>0</v>
      </c>
      <c r="BS23" s="6">
        <f t="shared" si="0"/>
        <v>11.103333333333333</v>
      </c>
      <c r="BT23" s="2" t="s">
        <v>83</v>
      </c>
      <c r="BU23" s="2" t="s">
        <v>93</v>
      </c>
      <c r="BV23" s="2"/>
      <c r="BW23" s="2"/>
      <c r="BX23" s="2" t="s">
        <v>265</v>
      </c>
      <c r="BY23" s="2" t="s">
        <v>84</v>
      </c>
      <c r="BZ23" s="2"/>
    </row>
    <row r="24" spans="1:78" s="1" customFormat="1" ht="29.1" customHeight="1" x14ac:dyDescent="0.25">
      <c r="A24" s="3">
        <v>21</v>
      </c>
      <c r="B24" s="3" t="s">
        <v>292</v>
      </c>
      <c r="C24" s="3">
        <v>9108176</v>
      </c>
      <c r="D24" s="3" t="s">
        <v>293</v>
      </c>
      <c r="E24" s="3" t="s">
        <v>294</v>
      </c>
      <c r="F24" s="3" t="s">
        <v>293</v>
      </c>
      <c r="G24" s="3" t="s">
        <v>295</v>
      </c>
      <c r="H24" s="3" t="s">
        <v>296</v>
      </c>
      <c r="I24" s="3" t="s">
        <v>71</v>
      </c>
      <c r="J24" s="3" t="s">
        <v>72</v>
      </c>
      <c r="K24" s="3" t="s">
        <v>297</v>
      </c>
      <c r="L24" s="3" t="s">
        <v>73</v>
      </c>
      <c r="M24" s="3" t="s">
        <v>121</v>
      </c>
      <c r="N24" s="3" t="s">
        <v>296</v>
      </c>
      <c r="O24" s="3">
        <v>4100</v>
      </c>
      <c r="P24" s="3">
        <v>96257331</v>
      </c>
      <c r="Q24" s="3" t="s">
        <v>298</v>
      </c>
      <c r="R24" s="3">
        <v>2005</v>
      </c>
      <c r="S24" s="3" t="s">
        <v>74</v>
      </c>
      <c r="T24" s="3">
        <v>3</v>
      </c>
      <c r="U24" s="3" t="s">
        <v>75</v>
      </c>
      <c r="V24" s="3">
        <v>0</v>
      </c>
      <c r="W24" s="3">
        <v>0</v>
      </c>
      <c r="X24" s="3" t="s">
        <v>299</v>
      </c>
      <c r="Y24" s="3" t="s">
        <v>77</v>
      </c>
      <c r="Z24" s="3" t="s">
        <v>91</v>
      </c>
      <c r="AA24" s="3">
        <v>2010</v>
      </c>
      <c r="AB24" s="3"/>
      <c r="AC24" s="3">
        <v>2</v>
      </c>
      <c r="AD24" s="3" t="s">
        <v>152</v>
      </c>
      <c r="AE24" s="3">
        <v>1</v>
      </c>
      <c r="AF24" s="3" t="s">
        <v>90</v>
      </c>
      <c r="AG24" s="3" t="s">
        <v>300</v>
      </c>
      <c r="AH24" s="3">
        <v>10.74</v>
      </c>
      <c r="AI24" s="3">
        <v>0</v>
      </c>
      <c r="AJ24" s="3">
        <v>3</v>
      </c>
      <c r="AK24" s="3" t="s">
        <v>80</v>
      </c>
      <c r="AL24" s="3">
        <v>0</v>
      </c>
      <c r="AM24" s="3" t="s">
        <v>105</v>
      </c>
      <c r="AN24" s="3">
        <v>2</v>
      </c>
      <c r="AO24" s="3" t="s">
        <v>299</v>
      </c>
      <c r="AP24" s="3" t="s">
        <v>300</v>
      </c>
      <c r="AQ24" s="3">
        <v>11.7</v>
      </c>
      <c r="AR24" s="3">
        <v>0</v>
      </c>
      <c r="AS24" s="3">
        <v>0</v>
      </c>
      <c r="AT24" s="3" t="s">
        <v>80</v>
      </c>
      <c r="AU24" s="3">
        <v>1</v>
      </c>
      <c r="AV24" s="3" t="s">
        <v>107</v>
      </c>
      <c r="AW24" s="3">
        <v>3</v>
      </c>
      <c r="AX24" s="3" t="s">
        <v>299</v>
      </c>
      <c r="AY24" s="3" t="s">
        <v>300</v>
      </c>
      <c r="AZ24" s="3">
        <v>12.36</v>
      </c>
      <c r="BA24" s="3">
        <v>0</v>
      </c>
      <c r="BB24" s="3">
        <v>0</v>
      </c>
      <c r="BC24" s="3" t="s">
        <v>106</v>
      </c>
      <c r="BD24" s="3">
        <v>1</v>
      </c>
      <c r="BE24" s="3"/>
      <c r="BF24" s="3"/>
      <c r="BG24" s="3"/>
      <c r="BH24" s="3"/>
      <c r="BI24" s="3"/>
      <c r="BJ24" s="3"/>
      <c r="BK24" s="3"/>
      <c r="BL24" s="3"/>
      <c r="BM24" s="3"/>
      <c r="BN24" s="3">
        <v>3</v>
      </c>
      <c r="BO24" s="3">
        <f>SUM(AA24-R24)-3</f>
        <v>2</v>
      </c>
      <c r="BP24" s="4">
        <f t="shared" si="5"/>
        <v>11.6</v>
      </c>
      <c r="BQ24" s="3">
        <f t="shared" si="6"/>
        <v>0.5</v>
      </c>
      <c r="BR24" s="3">
        <f t="shared" si="7"/>
        <v>1</v>
      </c>
      <c r="BS24" s="6">
        <f t="shared" si="0"/>
        <v>11.1</v>
      </c>
      <c r="BT24" s="2" t="s">
        <v>83</v>
      </c>
      <c r="BU24" s="2" t="s">
        <v>183</v>
      </c>
      <c r="BV24" s="2"/>
      <c r="BW24" s="2"/>
      <c r="BX24" s="2" t="s">
        <v>301</v>
      </c>
      <c r="BY24" s="2" t="s">
        <v>302</v>
      </c>
      <c r="BZ24" s="2"/>
    </row>
    <row r="25" spans="1:78" s="1" customFormat="1" ht="29.1" customHeight="1" x14ac:dyDescent="0.25">
      <c r="A25" s="3">
        <v>22</v>
      </c>
      <c r="B25" s="3" t="s">
        <v>224</v>
      </c>
      <c r="C25" s="3">
        <v>6225821</v>
      </c>
      <c r="D25" s="3" t="s">
        <v>225</v>
      </c>
      <c r="E25" s="3" t="s">
        <v>226</v>
      </c>
      <c r="F25" s="3" t="s">
        <v>225</v>
      </c>
      <c r="G25" s="3" t="s">
        <v>227</v>
      </c>
      <c r="H25" s="3" t="s">
        <v>228</v>
      </c>
      <c r="I25" s="3" t="s">
        <v>71</v>
      </c>
      <c r="J25" s="3" t="s">
        <v>72</v>
      </c>
      <c r="K25" s="3" t="s">
        <v>229</v>
      </c>
      <c r="L25" s="3" t="s">
        <v>73</v>
      </c>
      <c r="M25" s="3" t="s">
        <v>205</v>
      </c>
      <c r="N25" s="3" t="s">
        <v>230</v>
      </c>
      <c r="O25" s="3">
        <v>2161</v>
      </c>
      <c r="P25" s="3">
        <v>58119318</v>
      </c>
      <c r="Q25" s="3" t="s">
        <v>231</v>
      </c>
      <c r="R25" s="3">
        <v>2009</v>
      </c>
      <c r="S25" s="3" t="s">
        <v>74</v>
      </c>
      <c r="T25" s="3">
        <v>0</v>
      </c>
      <c r="U25" s="3" t="s">
        <v>75</v>
      </c>
      <c r="V25" s="3">
        <v>0</v>
      </c>
      <c r="W25" s="3">
        <v>1</v>
      </c>
      <c r="X25" s="3" t="s">
        <v>90</v>
      </c>
      <c r="Y25" s="3" t="s">
        <v>142</v>
      </c>
      <c r="Z25" s="3" t="s">
        <v>91</v>
      </c>
      <c r="AA25" s="3">
        <v>2013</v>
      </c>
      <c r="AB25" s="3" t="s">
        <v>232</v>
      </c>
      <c r="AC25" s="3">
        <v>1</v>
      </c>
      <c r="AD25" s="3" t="s">
        <v>115</v>
      </c>
      <c r="AE25" s="3">
        <v>1</v>
      </c>
      <c r="AF25" s="3" t="s">
        <v>90</v>
      </c>
      <c r="AG25" s="3" t="s">
        <v>233</v>
      </c>
      <c r="AH25" s="3">
        <v>11.78</v>
      </c>
      <c r="AI25" s="3">
        <v>0</v>
      </c>
      <c r="AJ25" s="3">
        <v>1</v>
      </c>
      <c r="AK25" s="3" t="s">
        <v>80</v>
      </c>
      <c r="AL25" s="3">
        <v>1</v>
      </c>
      <c r="AM25" s="3" t="s">
        <v>117</v>
      </c>
      <c r="AN25" s="3">
        <v>2</v>
      </c>
      <c r="AO25" s="3" t="s">
        <v>90</v>
      </c>
      <c r="AP25" s="3" t="s">
        <v>233</v>
      </c>
      <c r="AQ25" s="3">
        <v>10</v>
      </c>
      <c r="AR25" s="3">
        <v>0</v>
      </c>
      <c r="AS25" s="3">
        <v>0</v>
      </c>
      <c r="AT25" s="3" t="s">
        <v>80</v>
      </c>
      <c r="AU25" s="3">
        <v>0</v>
      </c>
      <c r="AV25" s="3" t="s">
        <v>111</v>
      </c>
      <c r="AW25" s="3">
        <v>3</v>
      </c>
      <c r="AX25" s="3" t="s">
        <v>90</v>
      </c>
      <c r="AY25" s="3" t="s">
        <v>233</v>
      </c>
      <c r="AZ25" s="3">
        <v>11.28</v>
      </c>
      <c r="BA25" s="3">
        <v>0</v>
      </c>
      <c r="BB25" s="3">
        <v>0</v>
      </c>
      <c r="BC25" s="3" t="s">
        <v>80</v>
      </c>
      <c r="BD25" s="3">
        <v>1</v>
      </c>
      <c r="BE25" s="3"/>
      <c r="BF25" s="3"/>
      <c r="BG25" s="3"/>
      <c r="BH25" s="3"/>
      <c r="BI25" s="3"/>
      <c r="BJ25" s="3"/>
      <c r="BK25" s="3"/>
      <c r="BL25" s="3"/>
      <c r="BM25" s="3"/>
      <c r="BN25" s="3">
        <v>1</v>
      </c>
      <c r="BO25" s="3">
        <f>SUM(AA25-R25)-3</f>
        <v>1</v>
      </c>
      <c r="BP25" s="4">
        <f t="shared" si="5"/>
        <v>11.020000000000001</v>
      </c>
      <c r="BQ25" s="3">
        <f t="shared" si="6"/>
        <v>0.5</v>
      </c>
      <c r="BR25" s="3">
        <f t="shared" si="7"/>
        <v>0.5</v>
      </c>
      <c r="BS25" s="6">
        <f t="shared" si="0"/>
        <v>11.020000000000001</v>
      </c>
      <c r="BT25" s="2" t="s">
        <v>83</v>
      </c>
      <c r="BU25" s="2" t="s">
        <v>108</v>
      </c>
      <c r="BV25" s="2"/>
      <c r="BW25" s="2"/>
      <c r="BX25" s="2" t="s">
        <v>234</v>
      </c>
      <c r="BY25" s="2" t="s">
        <v>84</v>
      </c>
      <c r="BZ25" s="2"/>
    </row>
    <row r="26" spans="1:78" s="1" customFormat="1" ht="29.1" customHeight="1" x14ac:dyDescent="0.25">
      <c r="A26" s="3">
        <v>23</v>
      </c>
      <c r="B26" s="3" t="s">
        <v>426</v>
      </c>
      <c r="C26" s="3">
        <v>8839731</v>
      </c>
      <c r="D26" s="3" t="s">
        <v>427</v>
      </c>
      <c r="E26" s="3" t="s">
        <v>428</v>
      </c>
      <c r="F26" s="3"/>
      <c r="G26" s="3" t="s">
        <v>429</v>
      </c>
      <c r="H26" s="3" t="s">
        <v>88</v>
      </c>
      <c r="I26" s="3" t="s">
        <v>71</v>
      </c>
      <c r="J26" s="3" t="s">
        <v>85</v>
      </c>
      <c r="K26" s="3" t="s">
        <v>430</v>
      </c>
      <c r="L26" s="3" t="s">
        <v>73</v>
      </c>
      <c r="M26" s="3" t="s">
        <v>88</v>
      </c>
      <c r="N26" s="3" t="s">
        <v>88</v>
      </c>
      <c r="O26" s="3">
        <v>3062</v>
      </c>
      <c r="P26" s="3">
        <v>54761841</v>
      </c>
      <c r="Q26" s="3" t="s">
        <v>431</v>
      </c>
      <c r="R26" s="3">
        <v>2007</v>
      </c>
      <c r="S26" s="3" t="s">
        <v>89</v>
      </c>
      <c r="T26" s="3">
        <v>0</v>
      </c>
      <c r="U26" s="3" t="s">
        <v>75</v>
      </c>
      <c r="V26" s="3">
        <v>0</v>
      </c>
      <c r="W26" s="3">
        <v>0</v>
      </c>
      <c r="X26" s="3" t="s">
        <v>160</v>
      </c>
      <c r="Y26" s="3" t="s">
        <v>160</v>
      </c>
      <c r="Z26" s="3" t="s">
        <v>91</v>
      </c>
      <c r="AA26" s="3">
        <v>2010</v>
      </c>
      <c r="AB26" s="3" t="s">
        <v>432</v>
      </c>
      <c r="AC26" s="3">
        <v>2</v>
      </c>
      <c r="AD26" s="3" t="s">
        <v>103</v>
      </c>
      <c r="AE26" s="3">
        <v>1</v>
      </c>
      <c r="AF26" s="3" t="s">
        <v>160</v>
      </c>
      <c r="AG26" s="3" t="s">
        <v>433</v>
      </c>
      <c r="AH26" s="3">
        <v>10.35</v>
      </c>
      <c r="AI26" s="3">
        <v>0</v>
      </c>
      <c r="AJ26" s="3">
        <v>0</v>
      </c>
      <c r="AK26" s="3" t="s">
        <v>80</v>
      </c>
      <c r="AL26" s="3">
        <v>1</v>
      </c>
      <c r="AM26" s="3" t="s">
        <v>105</v>
      </c>
      <c r="AN26" s="3">
        <v>2</v>
      </c>
      <c r="AO26" s="3" t="s">
        <v>160</v>
      </c>
      <c r="AP26" s="3" t="s">
        <v>433</v>
      </c>
      <c r="AQ26" s="3">
        <v>10.42</v>
      </c>
      <c r="AR26" s="3">
        <v>0</v>
      </c>
      <c r="AS26" s="3">
        <v>0</v>
      </c>
      <c r="AT26" s="3" t="s">
        <v>80</v>
      </c>
      <c r="AU26" s="3">
        <v>1</v>
      </c>
      <c r="AV26" s="3" t="s">
        <v>107</v>
      </c>
      <c r="AW26" s="3">
        <v>3</v>
      </c>
      <c r="AX26" s="3" t="s">
        <v>160</v>
      </c>
      <c r="AY26" s="3" t="s">
        <v>433</v>
      </c>
      <c r="AZ26" s="3">
        <v>10.039999999999999</v>
      </c>
      <c r="BA26" s="3">
        <v>0</v>
      </c>
      <c r="BB26" s="3">
        <v>0</v>
      </c>
      <c r="BC26" s="3" t="s">
        <v>80</v>
      </c>
      <c r="BD26" s="3">
        <v>1</v>
      </c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>
        <f>SUM(AA26-R26)-3</f>
        <v>0</v>
      </c>
      <c r="BP26" s="4">
        <f t="shared" si="5"/>
        <v>10.27</v>
      </c>
      <c r="BQ26" s="3">
        <f t="shared" si="6"/>
        <v>0.75</v>
      </c>
      <c r="BR26" s="3">
        <f t="shared" si="7"/>
        <v>0</v>
      </c>
      <c r="BS26" s="6">
        <f t="shared" si="0"/>
        <v>11.02</v>
      </c>
      <c r="BT26" s="2" t="s">
        <v>83</v>
      </c>
      <c r="BU26" s="2"/>
      <c r="BV26" s="2"/>
      <c r="BW26" s="2"/>
      <c r="BX26" s="2" t="s">
        <v>434</v>
      </c>
      <c r="BY26" s="2" t="s">
        <v>84</v>
      </c>
      <c r="BZ26" s="2"/>
    </row>
    <row r="27" spans="1:78" s="1" customFormat="1" ht="29.1" customHeight="1" x14ac:dyDescent="0.25">
      <c r="A27" s="3">
        <v>24</v>
      </c>
      <c r="B27" s="3" t="s">
        <v>435</v>
      </c>
      <c r="C27" s="3">
        <v>8780704</v>
      </c>
      <c r="D27" s="3" t="s">
        <v>436</v>
      </c>
      <c r="E27" s="3" t="s">
        <v>185</v>
      </c>
      <c r="F27" s="3" t="s">
        <v>436</v>
      </c>
      <c r="G27" s="3" t="s">
        <v>437</v>
      </c>
      <c r="H27" s="3" t="s">
        <v>120</v>
      </c>
      <c r="I27" s="3" t="s">
        <v>71</v>
      </c>
      <c r="J27" s="3" t="s">
        <v>72</v>
      </c>
      <c r="K27" s="3" t="s">
        <v>438</v>
      </c>
      <c r="L27" s="3" t="s">
        <v>73</v>
      </c>
      <c r="M27" s="3" t="s">
        <v>88</v>
      </c>
      <c r="N27" s="3" t="s">
        <v>120</v>
      </c>
      <c r="O27" s="3">
        <v>3052</v>
      </c>
      <c r="P27" s="3">
        <v>21631877</v>
      </c>
      <c r="Q27" s="3" t="s">
        <v>439</v>
      </c>
      <c r="R27" s="3">
        <v>2006</v>
      </c>
      <c r="S27" s="3" t="s">
        <v>74</v>
      </c>
      <c r="T27" s="3">
        <v>0</v>
      </c>
      <c r="U27" s="3" t="s">
        <v>75</v>
      </c>
      <c r="V27" s="3">
        <v>0</v>
      </c>
      <c r="W27" s="3">
        <v>0</v>
      </c>
      <c r="X27" s="3" t="s">
        <v>160</v>
      </c>
      <c r="Y27" s="3" t="s">
        <v>160</v>
      </c>
      <c r="Z27" s="3" t="s">
        <v>91</v>
      </c>
      <c r="AA27" s="3">
        <v>2009</v>
      </c>
      <c r="AB27" s="3"/>
      <c r="AC27" s="3">
        <v>1</v>
      </c>
      <c r="AD27" s="3" t="s">
        <v>152</v>
      </c>
      <c r="AE27" s="3">
        <v>1</v>
      </c>
      <c r="AF27" s="3" t="s">
        <v>160</v>
      </c>
      <c r="AG27" s="3" t="s">
        <v>440</v>
      </c>
      <c r="AH27" s="3">
        <v>11</v>
      </c>
      <c r="AI27" s="3">
        <v>0</v>
      </c>
      <c r="AJ27" s="3">
        <v>0</v>
      </c>
      <c r="AK27" s="3" t="s">
        <v>80</v>
      </c>
      <c r="AL27" s="3">
        <v>0</v>
      </c>
      <c r="AM27" s="3" t="s">
        <v>103</v>
      </c>
      <c r="AN27" s="3">
        <v>2</v>
      </c>
      <c r="AO27" s="3" t="s">
        <v>160</v>
      </c>
      <c r="AP27" s="3" t="s">
        <v>440</v>
      </c>
      <c r="AQ27" s="3">
        <v>11</v>
      </c>
      <c r="AR27" s="3">
        <v>0</v>
      </c>
      <c r="AS27" s="3">
        <v>0</v>
      </c>
      <c r="AT27" s="3" t="s">
        <v>80</v>
      </c>
      <c r="AU27" s="3">
        <v>0</v>
      </c>
      <c r="AV27" s="3" t="s">
        <v>105</v>
      </c>
      <c r="AW27" s="3">
        <v>3</v>
      </c>
      <c r="AX27" s="3" t="s">
        <v>160</v>
      </c>
      <c r="AY27" s="3" t="s">
        <v>441</v>
      </c>
      <c r="AZ27" s="3">
        <v>11</v>
      </c>
      <c r="BA27" s="3">
        <v>0</v>
      </c>
      <c r="BB27" s="3">
        <v>0</v>
      </c>
      <c r="BC27" s="3" t="s">
        <v>80</v>
      </c>
      <c r="BD27" s="3">
        <v>0</v>
      </c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>
        <f>SUM(AA27-R27)-3</f>
        <v>0</v>
      </c>
      <c r="BP27" s="4">
        <f t="shared" si="5"/>
        <v>11</v>
      </c>
      <c r="BQ27" s="3">
        <f t="shared" si="6"/>
        <v>0</v>
      </c>
      <c r="BR27" s="3">
        <f t="shared" si="7"/>
        <v>0</v>
      </c>
      <c r="BS27" s="6">
        <f t="shared" si="0"/>
        <v>11</v>
      </c>
      <c r="BT27" s="2" t="s">
        <v>83</v>
      </c>
      <c r="BU27" s="2" t="s">
        <v>108</v>
      </c>
      <c r="BV27" s="2"/>
      <c r="BW27" s="2"/>
      <c r="BX27" s="2" t="s">
        <v>442</v>
      </c>
      <c r="BY27" s="2" t="s">
        <v>84</v>
      </c>
      <c r="BZ27" s="2"/>
    </row>
    <row r="28" spans="1:78" s="1" customFormat="1" ht="29.1" customHeight="1" x14ac:dyDescent="0.25">
      <c r="A28" s="3">
        <v>25</v>
      </c>
      <c r="B28" s="3" t="s">
        <v>392</v>
      </c>
      <c r="C28" s="3">
        <v>8796306</v>
      </c>
      <c r="D28" s="3" t="s">
        <v>393</v>
      </c>
      <c r="E28" s="3" t="s">
        <v>394</v>
      </c>
      <c r="F28" s="3"/>
      <c r="G28" s="3" t="s">
        <v>395</v>
      </c>
      <c r="H28" s="3" t="s">
        <v>88</v>
      </c>
      <c r="I28" s="3" t="s">
        <v>71</v>
      </c>
      <c r="J28" s="3" t="s">
        <v>85</v>
      </c>
      <c r="K28" s="3" t="s">
        <v>396</v>
      </c>
      <c r="L28" s="3" t="s">
        <v>73</v>
      </c>
      <c r="M28" s="3" t="s">
        <v>88</v>
      </c>
      <c r="N28" s="3" t="s">
        <v>88</v>
      </c>
      <c r="O28" s="3">
        <v>3064</v>
      </c>
      <c r="P28" s="3">
        <v>58420215</v>
      </c>
      <c r="Q28" s="3" t="s">
        <v>397</v>
      </c>
      <c r="R28" s="3">
        <v>2005</v>
      </c>
      <c r="S28" s="3" t="s">
        <v>74</v>
      </c>
      <c r="T28" s="3">
        <v>1</v>
      </c>
      <c r="U28" s="3" t="s">
        <v>75</v>
      </c>
      <c r="V28" s="3">
        <v>0</v>
      </c>
      <c r="W28" s="3">
        <v>1</v>
      </c>
      <c r="X28" s="3" t="s">
        <v>398</v>
      </c>
      <c r="Y28" s="3" t="s">
        <v>160</v>
      </c>
      <c r="Z28" s="3" t="s">
        <v>148</v>
      </c>
      <c r="AA28" s="3">
        <v>2011</v>
      </c>
      <c r="AB28" s="3" t="s">
        <v>399</v>
      </c>
      <c r="AC28" s="3">
        <v>2</v>
      </c>
      <c r="AD28" s="3" t="s">
        <v>152</v>
      </c>
      <c r="AE28" s="3">
        <v>1</v>
      </c>
      <c r="AF28" s="3" t="s">
        <v>398</v>
      </c>
      <c r="AG28" s="3" t="s">
        <v>400</v>
      </c>
      <c r="AH28" s="3">
        <v>11.04</v>
      </c>
      <c r="AI28" s="3">
        <v>0</v>
      </c>
      <c r="AJ28" s="3">
        <v>0</v>
      </c>
      <c r="AK28" s="3" t="s">
        <v>80</v>
      </c>
      <c r="AL28" s="3">
        <v>0</v>
      </c>
      <c r="AM28" s="3" t="s">
        <v>105</v>
      </c>
      <c r="AN28" s="3">
        <v>2</v>
      </c>
      <c r="AO28" s="3" t="s">
        <v>398</v>
      </c>
      <c r="AP28" s="3" t="s">
        <v>401</v>
      </c>
      <c r="AQ28" s="3">
        <v>10</v>
      </c>
      <c r="AR28" s="3">
        <v>0</v>
      </c>
      <c r="AS28" s="3">
        <v>1</v>
      </c>
      <c r="AT28" s="3" t="s">
        <v>80</v>
      </c>
      <c r="AU28" s="3">
        <v>1</v>
      </c>
      <c r="AV28" s="3" t="s">
        <v>107</v>
      </c>
      <c r="AW28" s="3">
        <v>3</v>
      </c>
      <c r="AX28" s="3" t="s">
        <v>398</v>
      </c>
      <c r="AY28" s="3" t="s">
        <v>402</v>
      </c>
      <c r="AZ28" s="3">
        <v>11.32</v>
      </c>
      <c r="BA28" s="3">
        <v>0</v>
      </c>
      <c r="BB28" s="3">
        <v>0</v>
      </c>
      <c r="BC28" s="3" t="s">
        <v>80</v>
      </c>
      <c r="BD28" s="3">
        <v>1</v>
      </c>
      <c r="BE28" s="3" t="s">
        <v>115</v>
      </c>
      <c r="BF28" s="3">
        <v>4</v>
      </c>
      <c r="BG28" s="3" t="s">
        <v>398</v>
      </c>
      <c r="BH28" s="3" t="s">
        <v>403</v>
      </c>
      <c r="BI28" s="3">
        <v>12.42</v>
      </c>
      <c r="BJ28" s="3">
        <v>0</v>
      </c>
      <c r="BK28" s="3">
        <v>0</v>
      </c>
      <c r="BL28" s="3" t="s">
        <v>106</v>
      </c>
      <c r="BM28" s="3">
        <v>1</v>
      </c>
      <c r="BN28" s="3">
        <v>1</v>
      </c>
      <c r="BO28" s="3">
        <f>SUM(AA28-R28)-4</f>
        <v>2</v>
      </c>
      <c r="BP28" s="4">
        <f>SUM(AH28+AQ28+AZ28+BI28)/4</f>
        <v>11.195</v>
      </c>
      <c r="BQ28" s="3">
        <f>SUM(AL28+AU28+BD28+BM28)*0.25</f>
        <v>0.75</v>
      </c>
      <c r="BR28" s="3">
        <f>SUM(BO28)*0.5</f>
        <v>1</v>
      </c>
      <c r="BS28" s="6">
        <f t="shared" si="0"/>
        <v>10.945</v>
      </c>
      <c r="BT28" s="2" t="s">
        <v>83</v>
      </c>
      <c r="BU28" s="2"/>
      <c r="BV28" s="2"/>
      <c r="BW28" s="2"/>
      <c r="BX28" s="2" t="s">
        <v>404</v>
      </c>
      <c r="BY28" s="2" t="s">
        <v>84</v>
      </c>
      <c r="BZ28" s="2"/>
    </row>
    <row r="29" spans="1:78" s="1" customFormat="1" ht="29.1" customHeight="1" x14ac:dyDescent="0.25">
      <c r="A29" s="3">
        <v>26</v>
      </c>
      <c r="B29" s="3" t="s">
        <v>266</v>
      </c>
      <c r="C29" s="3">
        <v>8675439</v>
      </c>
      <c r="D29" s="3" t="s">
        <v>267</v>
      </c>
      <c r="E29" s="3" t="s">
        <v>268</v>
      </c>
      <c r="F29" s="3" t="s">
        <v>267</v>
      </c>
      <c r="G29" s="3" t="s">
        <v>269</v>
      </c>
      <c r="H29" s="3" t="s">
        <v>270</v>
      </c>
      <c r="I29" s="3" t="s">
        <v>71</v>
      </c>
      <c r="J29" s="3" t="s">
        <v>72</v>
      </c>
      <c r="K29" s="3" t="s">
        <v>271</v>
      </c>
      <c r="L29" s="3" t="s">
        <v>73</v>
      </c>
      <c r="M29" s="3" t="s">
        <v>88</v>
      </c>
      <c r="N29" s="3" t="s">
        <v>120</v>
      </c>
      <c r="O29" s="3">
        <v>3048</v>
      </c>
      <c r="P29" s="3">
        <v>50910004</v>
      </c>
      <c r="Q29" s="3" t="s">
        <v>272</v>
      </c>
      <c r="R29" s="3">
        <v>2003</v>
      </c>
      <c r="S29" s="3" t="s">
        <v>89</v>
      </c>
      <c r="T29" s="3">
        <v>0</v>
      </c>
      <c r="U29" s="3" t="s">
        <v>75</v>
      </c>
      <c r="V29" s="3">
        <v>0</v>
      </c>
      <c r="W29" s="3">
        <v>0</v>
      </c>
      <c r="X29" s="3" t="s">
        <v>90</v>
      </c>
      <c r="Y29" s="3" t="s">
        <v>114</v>
      </c>
      <c r="Z29" s="3" t="s">
        <v>148</v>
      </c>
      <c r="AA29" s="3">
        <v>2007</v>
      </c>
      <c r="AB29" s="3" t="s">
        <v>273</v>
      </c>
      <c r="AC29" s="3">
        <v>1</v>
      </c>
      <c r="AD29" s="3" t="s">
        <v>151</v>
      </c>
      <c r="AE29" s="3">
        <v>1</v>
      </c>
      <c r="AF29" s="3" t="s">
        <v>76</v>
      </c>
      <c r="AG29" s="3" t="s">
        <v>274</v>
      </c>
      <c r="AH29" s="3">
        <v>10.83</v>
      </c>
      <c r="AI29" s="3">
        <v>0</v>
      </c>
      <c r="AJ29" s="3">
        <v>0</v>
      </c>
      <c r="AK29" s="3" t="s">
        <v>80</v>
      </c>
      <c r="AL29" s="3">
        <v>0</v>
      </c>
      <c r="AM29" s="3" t="s">
        <v>178</v>
      </c>
      <c r="AN29" s="3">
        <v>2</v>
      </c>
      <c r="AO29" s="3" t="s">
        <v>76</v>
      </c>
      <c r="AP29" s="3" t="s">
        <v>275</v>
      </c>
      <c r="AQ29" s="3">
        <v>10.56</v>
      </c>
      <c r="AR29" s="3">
        <v>0</v>
      </c>
      <c r="AS29" s="3">
        <v>0</v>
      </c>
      <c r="AT29" s="3" t="s">
        <v>80</v>
      </c>
      <c r="AU29" s="3">
        <v>0</v>
      </c>
      <c r="AV29" s="3" t="s">
        <v>180</v>
      </c>
      <c r="AW29" s="3">
        <v>3</v>
      </c>
      <c r="AX29" s="3" t="s">
        <v>90</v>
      </c>
      <c r="AY29" s="3" t="s">
        <v>276</v>
      </c>
      <c r="AZ29" s="3">
        <v>10.43</v>
      </c>
      <c r="BA29" s="3">
        <v>0</v>
      </c>
      <c r="BB29" s="3">
        <v>0</v>
      </c>
      <c r="BC29" s="3" t="s">
        <v>80</v>
      </c>
      <c r="BD29" s="3">
        <v>0</v>
      </c>
      <c r="BE29" s="3" t="s">
        <v>152</v>
      </c>
      <c r="BF29" s="3">
        <v>4</v>
      </c>
      <c r="BG29" s="3" t="s">
        <v>90</v>
      </c>
      <c r="BH29" s="3" t="s">
        <v>277</v>
      </c>
      <c r="BI29" s="3">
        <v>11.23</v>
      </c>
      <c r="BJ29" s="3">
        <v>0</v>
      </c>
      <c r="BK29" s="3">
        <v>0</v>
      </c>
      <c r="BL29" s="3" t="s">
        <v>80</v>
      </c>
      <c r="BM29" s="3">
        <v>0</v>
      </c>
      <c r="BN29" s="3"/>
      <c r="BO29" s="3">
        <f>SUM(AA29-R29)-4</f>
        <v>0</v>
      </c>
      <c r="BP29" s="4">
        <f>SUM(AH29+AQ29+AZ29+BI29)/4</f>
        <v>10.762499999999999</v>
      </c>
      <c r="BQ29" s="3">
        <f>SUM(AL29+AU29+BD29+BM29)*0.25</f>
        <v>0</v>
      </c>
      <c r="BR29" s="3">
        <f>SUM(BO29)*0.5</f>
        <v>0</v>
      </c>
      <c r="BS29" s="6">
        <f t="shared" si="0"/>
        <v>10.762499999999999</v>
      </c>
      <c r="BT29" s="2" t="s">
        <v>83</v>
      </c>
      <c r="BU29" s="2" t="s">
        <v>278</v>
      </c>
      <c r="BV29" s="2"/>
      <c r="BW29" s="2"/>
      <c r="BX29" s="2" t="s">
        <v>279</v>
      </c>
      <c r="BY29" s="2" t="s">
        <v>84</v>
      </c>
      <c r="BZ29" s="2"/>
    </row>
    <row r="30" spans="1:78" s="1" customFormat="1" ht="29.1" customHeight="1" x14ac:dyDescent="0.25">
      <c r="A30" s="3">
        <v>27</v>
      </c>
      <c r="B30" s="3" t="s">
        <v>235</v>
      </c>
      <c r="C30" s="3">
        <v>8850774</v>
      </c>
      <c r="D30" s="3" t="s">
        <v>236</v>
      </c>
      <c r="E30" s="3" t="s">
        <v>237</v>
      </c>
      <c r="F30" s="3"/>
      <c r="G30" s="3" t="s">
        <v>238</v>
      </c>
      <c r="H30" s="3" t="s">
        <v>87</v>
      </c>
      <c r="I30" s="3" t="s">
        <v>71</v>
      </c>
      <c r="J30" s="3" t="s">
        <v>72</v>
      </c>
      <c r="K30" s="3" t="s">
        <v>239</v>
      </c>
      <c r="L30" s="3" t="s">
        <v>73</v>
      </c>
      <c r="M30" s="3" t="s">
        <v>88</v>
      </c>
      <c r="N30" s="3" t="s">
        <v>87</v>
      </c>
      <c r="O30" s="3">
        <v>3052</v>
      </c>
      <c r="P30" s="3">
        <v>20231484</v>
      </c>
      <c r="Q30" s="3" t="s">
        <v>240</v>
      </c>
      <c r="R30" s="3">
        <v>2008</v>
      </c>
      <c r="S30" s="3" t="s">
        <v>74</v>
      </c>
      <c r="T30" s="3">
        <v>0</v>
      </c>
      <c r="U30" s="3" t="s">
        <v>75</v>
      </c>
      <c r="V30" s="3">
        <v>0</v>
      </c>
      <c r="W30" s="3">
        <v>0</v>
      </c>
      <c r="X30" s="3" t="s">
        <v>241</v>
      </c>
      <c r="Y30" s="3" t="s">
        <v>160</v>
      </c>
      <c r="Z30" s="3" t="s">
        <v>91</v>
      </c>
      <c r="AA30" s="3">
        <v>2011</v>
      </c>
      <c r="AB30" s="3"/>
      <c r="AC30" s="3">
        <v>0</v>
      </c>
      <c r="AD30" s="3" t="s">
        <v>105</v>
      </c>
      <c r="AE30" s="3">
        <v>1</v>
      </c>
      <c r="AF30" s="3" t="s">
        <v>241</v>
      </c>
      <c r="AG30" s="3" t="s">
        <v>242</v>
      </c>
      <c r="AH30" s="3">
        <v>10</v>
      </c>
      <c r="AI30" s="3">
        <v>0</v>
      </c>
      <c r="AJ30" s="3">
        <v>0</v>
      </c>
      <c r="AK30" s="3" t="s">
        <v>80</v>
      </c>
      <c r="AL30" s="3">
        <v>1</v>
      </c>
      <c r="AM30" s="3" t="s">
        <v>107</v>
      </c>
      <c r="AN30" s="3">
        <v>2</v>
      </c>
      <c r="AO30" s="3" t="s">
        <v>241</v>
      </c>
      <c r="AP30" s="3" t="s">
        <v>242</v>
      </c>
      <c r="AQ30" s="3">
        <v>10</v>
      </c>
      <c r="AR30" s="3">
        <v>0</v>
      </c>
      <c r="AS30" s="3">
        <v>0</v>
      </c>
      <c r="AT30" s="3" t="s">
        <v>80</v>
      </c>
      <c r="AU30" s="3">
        <v>1</v>
      </c>
      <c r="AV30" s="3" t="s">
        <v>115</v>
      </c>
      <c r="AW30" s="3">
        <v>3</v>
      </c>
      <c r="AX30" s="3" t="s">
        <v>241</v>
      </c>
      <c r="AY30" s="3" t="s">
        <v>242</v>
      </c>
      <c r="AZ30" s="3">
        <v>10</v>
      </c>
      <c r="BA30" s="3">
        <v>0</v>
      </c>
      <c r="BB30" s="3">
        <v>0</v>
      </c>
      <c r="BC30" s="3" t="s">
        <v>80</v>
      </c>
      <c r="BD30" s="3">
        <v>1</v>
      </c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>
        <f t="shared" ref="BO30:BO33" si="8">SUM(AA30-R30)-3</f>
        <v>0</v>
      </c>
      <c r="BP30" s="4">
        <f t="shared" ref="BP30:BP33" si="9">SUM(AH30+AQ30+AZ30)/3</f>
        <v>10</v>
      </c>
      <c r="BQ30" s="3">
        <f t="shared" ref="BQ30:BQ33" si="10">SUM(AL30+AU30+BD30)*0.25</f>
        <v>0.75</v>
      </c>
      <c r="BR30" s="3">
        <f t="shared" ref="BR30:BR33" si="11">SUM(BO30*0.5)</f>
        <v>0</v>
      </c>
      <c r="BS30" s="6">
        <f t="shared" si="0"/>
        <v>10.75</v>
      </c>
      <c r="BT30" s="2" t="s">
        <v>83</v>
      </c>
      <c r="BU30" s="2" t="s">
        <v>108</v>
      </c>
      <c r="BV30" s="2"/>
      <c r="BW30" s="2"/>
      <c r="BX30" s="2" t="s">
        <v>243</v>
      </c>
      <c r="BY30" s="2" t="s">
        <v>244</v>
      </c>
      <c r="BZ30" s="2"/>
    </row>
    <row r="31" spans="1:78" s="1" customFormat="1" ht="29.1" customHeight="1" x14ac:dyDescent="0.25">
      <c r="A31" s="3">
        <v>28</v>
      </c>
      <c r="B31" s="3" t="s">
        <v>135</v>
      </c>
      <c r="C31" s="3">
        <v>8822545</v>
      </c>
      <c r="D31" s="3" t="s">
        <v>136</v>
      </c>
      <c r="E31" s="3" t="s">
        <v>137</v>
      </c>
      <c r="F31" s="3"/>
      <c r="G31" s="3" t="s">
        <v>138</v>
      </c>
      <c r="H31" s="3" t="s">
        <v>120</v>
      </c>
      <c r="I31" s="3" t="s">
        <v>71</v>
      </c>
      <c r="J31" s="3" t="s">
        <v>85</v>
      </c>
      <c r="K31" s="3" t="s">
        <v>139</v>
      </c>
      <c r="L31" s="3" t="s">
        <v>73</v>
      </c>
      <c r="M31" s="3" t="s">
        <v>88</v>
      </c>
      <c r="N31" s="3" t="s">
        <v>140</v>
      </c>
      <c r="O31" s="3">
        <v>3032</v>
      </c>
      <c r="P31" s="3">
        <v>20621063</v>
      </c>
      <c r="Q31" s="3" t="s">
        <v>141</v>
      </c>
      <c r="R31" s="3">
        <v>2008</v>
      </c>
      <c r="S31" s="3" t="s">
        <v>74</v>
      </c>
      <c r="T31" s="3">
        <v>0</v>
      </c>
      <c r="U31" s="3" t="s">
        <v>75</v>
      </c>
      <c r="V31" s="3">
        <v>0</v>
      </c>
      <c r="W31" s="3">
        <v>0</v>
      </c>
      <c r="X31" s="3" t="s">
        <v>90</v>
      </c>
      <c r="Y31" s="3" t="s">
        <v>142</v>
      </c>
      <c r="Z31" s="3" t="s">
        <v>78</v>
      </c>
      <c r="AA31" s="3">
        <v>2011</v>
      </c>
      <c r="AB31" s="3" t="s">
        <v>143</v>
      </c>
      <c r="AC31" s="3">
        <v>4</v>
      </c>
      <c r="AD31" s="3" t="s">
        <v>105</v>
      </c>
      <c r="AE31" s="3">
        <v>1</v>
      </c>
      <c r="AF31" s="3" t="s">
        <v>90</v>
      </c>
      <c r="AG31" s="3" t="s">
        <v>142</v>
      </c>
      <c r="AH31" s="3">
        <v>11.01</v>
      </c>
      <c r="AI31" s="3">
        <v>0</v>
      </c>
      <c r="AJ31" s="3">
        <v>0</v>
      </c>
      <c r="AK31" s="3" t="s">
        <v>80</v>
      </c>
      <c r="AL31" s="3">
        <v>0</v>
      </c>
      <c r="AM31" s="3" t="s">
        <v>107</v>
      </c>
      <c r="AN31" s="3">
        <v>2</v>
      </c>
      <c r="AO31" s="3" t="s">
        <v>90</v>
      </c>
      <c r="AP31" s="3" t="s">
        <v>142</v>
      </c>
      <c r="AQ31" s="3">
        <v>10.16</v>
      </c>
      <c r="AR31" s="3">
        <v>0</v>
      </c>
      <c r="AS31" s="3">
        <v>0</v>
      </c>
      <c r="AT31" s="3" t="s">
        <v>80</v>
      </c>
      <c r="AU31" s="3">
        <v>1</v>
      </c>
      <c r="AV31" s="3" t="s">
        <v>115</v>
      </c>
      <c r="AW31" s="3">
        <v>3</v>
      </c>
      <c r="AX31" s="3" t="s">
        <v>90</v>
      </c>
      <c r="AY31" s="3" t="s">
        <v>142</v>
      </c>
      <c r="AZ31" s="3">
        <v>10.18</v>
      </c>
      <c r="BA31" s="3">
        <v>0</v>
      </c>
      <c r="BB31" s="3">
        <v>0</v>
      </c>
      <c r="BC31" s="3" t="s">
        <v>80</v>
      </c>
      <c r="BD31" s="3">
        <v>0</v>
      </c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>
        <f t="shared" si="8"/>
        <v>0</v>
      </c>
      <c r="BP31" s="4">
        <f t="shared" si="9"/>
        <v>10.450000000000001</v>
      </c>
      <c r="BQ31" s="3">
        <f t="shared" si="10"/>
        <v>0.25</v>
      </c>
      <c r="BR31" s="3">
        <f t="shared" si="11"/>
        <v>0</v>
      </c>
      <c r="BS31" s="6">
        <f t="shared" si="0"/>
        <v>10.700000000000001</v>
      </c>
      <c r="BT31" s="2" t="s">
        <v>83</v>
      </c>
      <c r="BU31" s="2" t="s">
        <v>144</v>
      </c>
      <c r="BV31" s="2"/>
      <c r="BW31" s="2"/>
      <c r="BX31" s="2" t="s">
        <v>145</v>
      </c>
      <c r="BY31" s="2" t="s">
        <v>146</v>
      </c>
      <c r="BZ31" s="2"/>
    </row>
    <row r="32" spans="1:78" s="1" customFormat="1" ht="29.1" customHeight="1" x14ac:dyDescent="0.25">
      <c r="A32" s="3">
        <v>29</v>
      </c>
      <c r="B32" s="3" t="s">
        <v>245</v>
      </c>
      <c r="C32" s="3">
        <v>8188044</v>
      </c>
      <c r="D32" s="3" t="s">
        <v>246</v>
      </c>
      <c r="E32" s="3" t="s">
        <v>247</v>
      </c>
      <c r="F32" s="3" t="s">
        <v>246</v>
      </c>
      <c r="G32" s="3" t="s">
        <v>248</v>
      </c>
      <c r="H32" s="3" t="s">
        <v>120</v>
      </c>
      <c r="I32" s="3" t="s">
        <v>71</v>
      </c>
      <c r="J32" s="3" t="s">
        <v>72</v>
      </c>
      <c r="K32" s="3" t="s">
        <v>249</v>
      </c>
      <c r="L32" s="3" t="s">
        <v>73</v>
      </c>
      <c r="M32" s="3" t="s">
        <v>88</v>
      </c>
      <c r="N32" s="3" t="s">
        <v>88</v>
      </c>
      <c r="O32" s="3">
        <v>3000</v>
      </c>
      <c r="P32" s="3">
        <v>52331825</v>
      </c>
      <c r="Q32" s="3" t="s">
        <v>250</v>
      </c>
      <c r="R32" s="3">
        <v>2002</v>
      </c>
      <c r="S32" s="3" t="s">
        <v>89</v>
      </c>
      <c r="T32" s="3">
        <v>0</v>
      </c>
      <c r="U32" s="3" t="s">
        <v>119</v>
      </c>
      <c r="V32" s="3">
        <v>0</v>
      </c>
      <c r="W32" s="3">
        <v>0</v>
      </c>
      <c r="X32" s="3" t="s">
        <v>160</v>
      </c>
      <c r="Y32" s="3" t="s">
        <v>160</v>
      </c>
      <c r="Z32" s="3" t="s">
        <v>160</v>
      </c>
      <c r="AA32" s="3">
        <v>2009</v>
      </c>
      <c r="AB32" s="3" t="s">
        <v>251</v>
      </c>
      <c r="AC32" s="3">
        <v>5</v>
      </c>
      <c r="AD32" s="3" t="s">
        <v>151</v>
      </c>
      <c r="AE32" s="3">
        <v>1</v>
      </c>
      <c r="AF32" s="3" t="s">
        <v>160</v>
      </c>
      <c r="AG32" s="3" t="s">
        <v>252</v>
      </c>
      <c r="AH32" s="3">
        <v>11</v>
      </c>
      <c r="AI32" s="3">
        <v>0</v>
      </c>
      <c r="AJ32" s="3">
        <v>0</v>
      </c>
      <c r="AK32" s="3" t="s">
        <v>80</v>
      </c>
      <c r="AL32" s="3">
        <v>1</v>
      </c>
      <c r="AM32" s="3" t="s">
        <v>152</v>
      </c>
      <c r="AN32" s="3">
        <v>2</v>
      </c>
      <c r="AO32" s="3" t="s">
        <v>160</v>
      </c>
      <c r="AP32" s="3" t="s">
        <v>253</v>
      </c>
      <c r="AQ32" s="3">
        <v>14</v>
      </c>
      <c r="AR32" s="3">
        <v>0</v>
      </c>
      <c r="AS32" s="3">
        <v>0</v>
      </c>
      <c r="AT32" s="3" t="s">
        <v>118</v>
      </c>
      <c r="AU32" s="3">
        <v>1</v>
      </c>
      <c r="AV32" s="3" t="s">
        <v>105</v>
      </c>
      <c r="AW32" s="3">
        <v>3</v>
      </c>
      <c r="AX32" s="3" t="s">
        <v>160</v>
      </c>
      <c r="AY32" s="3" t="s">
        <v>254</v>
      </c>
      <c r="AZ32" s="3">
        <v>11</v>
      </c>
      <c r="BA32" s="3">
        <v>0</v>
      </c>
      <c r="BB32" s="3">
        <v>0</v>
      </c>
      <c r="BC32" s="3" t="s">
        <v>80</v>
      </c>
      <c r="BD32" s="3">
        <v>0</v>
      </c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>
        <f t="shared" si="8"/>
        <v>4</v>
      </c>
      <c r="BP32" s="4">
        <f t="shared" si="9"/>
        <v>12</v>
      </c>
      <c r="BQ32" s="3">
        <f t="shared" si="10"/>
        <v>0.5</v>
      </c>
      <c r="BR32" s="3">
        <f t="shared" si="11"/>
        <v>2</v>
      </c>
      <c r="BS32" s="6">
        <f t="shared" si="0"/>
        <v>10.5</v>
      </c>
      <c r="BT32" s="2" t="s">
        <v>83</v>
      </c>
      <c r="BU32" s="2" t="s">
        <v>108</v>
      </c>
      <c r="BV32" s="2"/>
      <c r="BW32" s="2"/>
      <c r="BX32" s="2" t="s">
        <v>255</v>
      </c>
      <c r="BY32" s="2" t="s">
        <v>256</v>
      </c>
      <c r="BZ32" s="2"/>
    </row>
    <row r="33" spans="1:78" s="1" customFormat="1" ht="29.1" customHeight="1" x14ac:dyDescent="0.25">
      <c r="A33" s="3">
        <v>30</v>
      </c>
      <c r="B33" s="3" t="s">
        <v>281</v>
      </c>
      <c r="C33" s="3">
        <v>14211320</v>
      </c>
      <c r="D33" s="3" t="s">
        <v>282</v>
      </c>
      <c r="E33" s="3" t="s">
        <v>283</v>
      </c>
      <c r="F33" s="3"/>
      <c r="G33" s="3" t="s">
        <v>284</v>
      </c>
      <c r="H33" s="3" t="s">
        <v>285</v>
      </c>
      <c r="I33" s="3" t="s">
        <v>71</v>
      </c>
      <c r="J33" s="3" t="s">
        <v>72</v>
      </c>
      <c r="K33" s="3" t="s">
        <v>286</v>
      </c>
      <c r="L33" s="3" t="s">
        <v>73</v>
      </c>
      <c r="M33" s="3" t="s">
        <v>122</v>
      </c>
      <c r="N33" s="3" t="s">
        <v>285</v>
      </c>
      <c r="O33" s="3">
        <v>9159</v>
      </c>
      <c r="P33" s="3">
        <v>93138841</v>
      </c>
      <c r="Q33" s="3" t="s">
        <v>287</v>
      </c>
      <c r="R33" s="3">
        <v>2011</v>
      </c>
      <c r="S33" s="3" t="s">
        <v>74</v>
      </c>
      <c r="T33" s="3">
        <v>2</v>
      </c>
      <c r="U33" s="3" t="s">
        <v>75</v>
      </c>
      <c r="V33" s="3">
        <v>0</v>
      </c>
      <c r="W33" s="3">
        <v>0</v>
      </c>
      <c r="X33" s="3" t="s">
        <v>90</v>
      </c>
      <c r="Y33" s="3" t="s">
        <v>77</v>
      </c>
      <c r="Z33" s="3" t="s">
        <v>78</v>
      </c>
      <c r="AA33" s="3">
        <v>2014</v>
      </c>
      <c r="AB33" s="3"/>
      <c r="AC33" s="3">
        <v>0</v>
      </c>
      <c r="AD33" s="3" t="s">
        <v>115</v>
      </c>
      <c r="AE33" s="3">
        <v>1</v>
      </c>
      <c r="AF33" s="3" t="s">
        <v>90</v>
      </c>
      <c r="AG33" s="3" t="s">
        <v>288</v>
      </c>
      <c r="AH33" s="3">
        <v>10.199999999999999</v>
      </c>
      <c r="AI33" s="3">
        <v>0</v>
      </c>
      <c r="AJ33" s="3">
        <v>0</v>
      </c>
      <c r="AK33" s="3" t="s">
        <v>80</v>
      </c>
      <c r="AL33" s="3">
        <v>1</v>
      </c>
      <c r="AM33" s="3" t="s">
        <v>111</v>
      </c>
      <c r="AN33" s="3">
        <v>2</v>
      </c>
      <c r="AO33" s="3" t="s">
        <v>90</v>
      </c>
      <c r="AP33" s="3" t="s">
        <v>289</v>
      </c>
      <c r="AQ33" s="3">
        <v>10.44</v>
      </c>
      <c r="AR33" s="3">
        <v>0</v>
      </c>
      <c r="AS33" s="3">
        <v>0</v>
      </c>
      <c r="AT33" s="3" t="s">
        <v>80</v>
      </c>
      <c r="AU33" s="3">
        <v>0</v>
      </c>
      <c r="AV33" s="3" t="s">
        <v>81</v>
      </c>
      <c r="AW33" s="3">
        <v>3</v>
      </c>
      <c r="AX33" s="3" t="s">
        <v>90</v>
      </c>
      <c r="AY33" s="3" t="s">
        <v>290</v>
      </c>
      <c r="AZ33" s="3">
        <v>10</v>
      </c>
      <c r="BA33" s="3">
        <v>0</v>
      </c>
      <c r="BB33" s="3">
        <v>0</v>
      </c>
      <c r="BC33" s="3" t="s">
        <v>80</v>
      </c>
      <c r="BD33" s="3">
        <v>0</v>
      </c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>
        <f t="shared" si="8"/>
        <v>0</v>
      </c>
      <c r="BP33" s="4">
        <f t="shared" si="9"/>
        <v>10.213333333333333</v>
      </c>
      <c r="BQ33" s="3">
        <f t="shared" si="10"/>
        <v>0.25</v>
      </c>
      <c r="BR33" s="3">
        <f t="shared" si="11"/>
        <v>0</v>
      </c>
      <c r="BS33" s="6">
        <f t="shared" si="0"/>
        <v>10.463333333333333</v>
      </c>
      <c r="BT33" s="2" t="s">
        <v>83</v>
      </c>
      <c r="BU33" s="2" t="s">
        <v>112</v>
      </c>
      <c r="BV33" s="2"/>
      <c r="BW33" s="2"/>
      <c r="BX33" s="2" t="s">
        <v>291</v>
      </c>
      <c r="BY33" s="2" t="s">
        <v>84</v>
      </c>
      <c r="BZ33" s="2"/>
    </row>
    <row r="35" spans="1:78" ht="15.75" x14ac:dyDescent="0.25">
      <c r="A35" s="9" t="s">
        <v>461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</row>
  </sheetData>
  <mergeCells count="3">
    <mergeCell ref="A1:BS1"/>
    <mergeCell ref="A2:BS2"/>
    <mergeCell ref="A35:BS3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acer</cp:lastModifiedBy>
  <cp:lastPrinted>2016-08-19T17:24:45Z</cp:lastPrinted>
  <dcterms:created xsi:type="dcterms:W3CDTF">2016-08-02T10:24:26Z</dcterms:created>
  <dcterms:modified xsi:type="dcterms:W3CDTF">2016-08-20T10:16:21Z</dcterms:modified>
</cp:coreProperties>
</file>