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e" sheetId="4" r:id="rId1"/>
  </sheets>
  <calcPr calcId="124519"/>
</workbook>
</file>

<file path=xl/calcChain.xml><?xml version="1.0" encoding="utf-8"?>
<calcChain xmlns="http://schemas.openxmlformats.org/spreadsheetml/2006/main">
  <c r="AN28" i="4"/>
  <c r="AM28"/>
  <c r="AL28"/>
  <c r="AO28" s="1"/>
  <c r="AN27"/>
  <c r="AM27"/>
  <c r="AL27"/>
  <c r="AO27" s="1"/>
  <c r="AN26"/>
  <c r="AM26"/>
  <c r="AL26"/>
  <c r="AO26" s="1"/>
  <c r="AN25"/>
  <c r="AM25"/>
  <c r="AL25"/>
  <c r="AO25" s="1"/>
  <c r="AN24"/>
  <c r="AM24"/>
  <c r="AL24"/>
  <c r="AO24" s="1"/>
  <c r="AN23"/>
  <c r="AM23"/>
  <c r="AL23"/>
  <c r="AO23" s="1"/>
  <c r="AN22"/>
  <c r="AM22"/>
  <c r="AL22"/>
  <c r="AO22" s="1"/>
  <c r="AN21"/>
  <c r="AM21"/>
  <c r="AL21"/>
  <c r="AO21" s="1"/>
  <c r="AN20"/>
  <c r="AM20"/>
  <c r="AL20"/>
  <c r="AO20" s="1"/>
  <c r="AN19"/>
  <c r="AM19"/>
  <c r="AL19"/>
  <c r="AO19" s="1"/>
  <c r="AN18"/>
  <c r="AM18"/>
  <c r="AL18"/>
  <c r="AO18" s="1"/>
  <c r="AO17"/>
  <c r="AN17"/>
  <c r="AM17"/>
  <c r="AN16"/>
  <c r="AM16"/>
  <c r="AL16"/>
  <c r="AO16" s="1"/>
  <c r="AN15"/>
  <c r="AM15"/>
  <c r="AL15"/>
  <c r="AO15" s="1"/>
  <c r="AN14"/>
  <c r="AM14"/>
  <c r="AL14"/>
  <c r="AO14" s="1"/>
  <c r="AN13"/>
  <c r="AM13"/>
  <c r="AL13"/>
  <c r="AO13" s="1"/>
  <c r="AN12"/>
  <c r="AM12"/>
  <c r="AL12"/>
  <c r="AO12" s="1"/>
  <c r="AN11"/>
  <c r="AM11"/>
  <c r="AL11"/>
  <c r="AO11" s="1"/>
  <c r="AO10"/>
  <c r="AN10"/>
  <c r="AM10"/>
  <c r="AN9"/>
  <c r="AM9"/>
  <c r="AL9"/>
  <c r="AO9" s="1"/>
  <c r="AN8"/>
  <c r="AM8"/>
  <c r="AL8"/>
  <c r="AO8" s="1"/>
  <c r="AN7"/>
  <c r="AM7"/>
  <c r="AL7"/>
  <c r="AO7" s="1"/>
  <c r="AN6"/>
  <c r="AM6"/>
  <c r="AL6"/>
  <c r="AO6" s="1"/>
  <c r="AN5"/>
  <c r="AM5"/>
  <c r="AL5"/>
  <c r="AO5" s="1"/>
  <c r="AN4"/>
  <c r="AM4"/>
  <c r="AL4"/>
  <c r="AO4" s="1"/>
  <c r="AN3"/>
  <c r="AM3"/>
  <c r="AL3"/>
  <c r="AO3" s="1"/>
  <c r="AN2"/>
  <c r="AM2"/>
  <c r="AL2"/>
  <c r="AO2" s="1"/>
  <c r="AO36"/>
  <c r="AN36"/>
  <c r="AM36"/>
  <c r="AN35"/>
  <c r="AM35"/>
  <c r="AL35"/>
  <c r="AO35" s="1"/>
  <c r="AN34"/>
  <c r="AM34"/>
  <c r="AL34"/>
  <c r="AO34" s="1"/>
  <c r="AN33"/>
  <c r="AM33"/>
  <c r="AL33"/>
  <c r="AO33" s="1"/>
  <c r="AN32"/>
  <c r="AM32"/>
  <c r="AL32"/>
  <c r="AO32" s="1"/>
  <c r="AO31"/>
  <c r="AN31"/>
  <c r="AM31"/>
  <c r="AN30"/>
  <c r="AM30"/>
  <c r="AL30"/>
  <c r="AO30" s="1"/>
  <c r="AN29"/>
  <c r="AM29"/>
  <c r="AL29"/>
  <c r="AO29" s="1"/>
  <c r="AP29" l="1"/>
  <c r="AP31"/>
  <c r="AP2"/>
  <c r="AP32"/>
  <c r="AP3"/>
  <c r="AP10"/>
  <c r="AP17"/>
  <c r="AP25"/>
  <c r="AP34"/>
  <c r="AP5"/>
  <c r="AP12"/>
  <c r="AP19"/>
  <c r="AP27"/>
  <c r="AP7"/>
  <c r="AP14"/>
  <c r="AP21"/>
  <c r="AP36"/>
  <c r="AP9"/>
  <c r="AP16"/>
  <c r="AP23"/>
  <c r="AP6"/>
  <c r="AP13"/>
  <c r="AP20"/>
  <c r="AP24"/>
  <c r="AP4"/>
  <c r="AP8"/>
  <c r="AP11"/>
  <c r="AP15"/>
  <c r="AP18"/>
  <c r="AP22"/>
  <c r="AP26"/>
  <c r="AP28"/>
  <c r="AP35"/>
  <c r="AP30"/>
  <c r="AP33"/>
</calcChain>
</file>

<file path=xl/sharedStrings.xml><?xml version="1.0" encoding="utf-8"?>
<sst xmlns="http://schemas.openxmlformats.org/spreadsheetml/2006/main" count="726" uniqueCount="347">
  <si>
    <t>Dossier N°</t>
  </si>
  <si>
    <t>Ordre</t>
  </si>
  <si>
    <t>N° C.I.N. ou du passeport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</si>
  <si>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</si>
  <si>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</si>
  <si>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</si>
  <si>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</si>
  <si>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</si>
  <si>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</si>
  <si>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</si>
  <si>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</si>
  <si>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</si>
  <si>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</si>
  <si>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</si>
  <si>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</si>
  <si>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</si>
  <si>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</si>
  <si>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</si>
  <si>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</si>
  <si>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Nombre de redoublement à partir du bac</t>
  </si>
  <si>
    <t>Etablissement du dernier diplôme</t>
  </si>
  <si>
    <t>Spécialité</t>
  </si>
  <si>
    <t>Nature diplôme obtenu</t>
  </si>
  <si>
    <t xml:space="preserve">Année d´obtention du diplôme </t>
  </si>
  <si>
    <t>Année Univ. 1</t>
  </si>
  <si>
    <t>Moyenne 1</t>
  </si>
  <si>
    <t>Session 1</t>
  </si>
  <si>
    <t>Année Univ. 2</t>
  </si>
  <si>
    <t>Moyenne 2</t>
  </si>
  <si>
    <t>Session 2</t>
  </si>
  <si>
    <t>Année Univ. 3</t>
  </si>
  <si>
    <t>Moyenne 3</t>
  </si>
  <si>
    <t>Session 3</t>
  </si>
  <si>
    <t>Année Univ. 4</t>
  </si>
  <si>
    <t>Moyenne 4</t>
  </si>
  <si>
    <t>Session 4</t>
  </si>
  <si>
    <t>Total des redoublements</t>
  </si>
  <si>
    <t xml:space="preserve"> 215/2016</t>
  </si>
  <si>
    <t xml:space="preserve">sghaier </t>
  </si>
  <si>
    <t>Ghada</t>
  </si>
  <si>
    <t>1993-10-25</t>
  </si>
  <si>
    <t>Medenine</t>
  </si>
  <si>
    <t>Tunisienne</t>
  </si>
  <si>
    <t>Féminin</t>
  </si>
  <si>
    <t>Cité Omar Ibn Ass N° 07 Medenine 4100</t>
  </si>
  <si>
    <t xml:space="preserve"> Tunisie </t>
  </si>
  <si>
    <t>médenine</t>
  </si>
  <si>
    <t>sghairghada@gmail.com</t>
  </si>
  <si>
    <t>Passable</t>
  </si>
  <si>
    <t>FLSH de Sfax</t>
  </si>
  <si>
    <t>Philosophie</t>
  </si>
  <si>
    <t>LICENCE FONDAMENTALE</t>
  </si>
  <si>
    <t>2013-2014</t>
  </si>
  <si>
    <t>2014-2015</t>
  </si>
  <si>
    <t>2015-2016</t>
  </si>
  <si>
    <t xml:space="preserve"> 240/2016</t>
  </si>
  <si>
    <t>rchid</t>
  </si>
  <si>
    <t>hamed</t>
  </si>
  <si>
    <t>1990-01-02</t>
  </si>
  <si>
    <t>bir ali ben khalifa</t>
  </si>
  <si>
    <t>Masculin</t>
  </si>
  <si>
    <t>el ghandoul bir ali sfax</t>
  </si>
  <si>
    <t>sfax</t>
  </si>
  <si>
    <t>infobendouma@yahoo.fr</t>
  </si>
  <si>
    <t xml:space="preserve"> 293/2016</t>
  </si>
  <si>
    <t>HAMMOUDA</t>
  </si>
  <si>
    <t>MARIEM</t>
  </si>
  <si>
    <t>1989-09-09</t>
  </si>
  <si>
    <t>Monastir</t>
  </si>
  <si>
    <t>amiret touezra</t>
  </si>
  <si>
    <t>monastir</t>
  </si>
  <si>
    <t>moknine</t>
  </si>
  <si>
    <t>maram201061@live.fr</t>
  </si>
  <si>
    <t>2012-2013</t>
  </si>
  <si>
    <t xml:space="preserve"> 464/2016</t>
  </si>
  <si>
    <t>BEN ALI</t>
  </si>
  <si>
    <t>LEILA</t>
  </si>
  <si>
    <t>1980-03-05</t>
  </si>
  <si>
    <t>GAFSSA</t>
  </si>
  <si>
    <t>CELLULE EROMAINNE -BOUHJAR-MONESTIR</t>
  </si>
  <si>
    <t>BOUHJAR</t>
  </si>
  <si>
    <t>boudhiaftaoufik@yahoo.com</t>
  </si>
  <si>
    <t>MAITRISE</t>
  </si>
  <si>
    <t>2002-2003</t>
  </si>
  <si>
    <t>2003-2004</t>
  </si>
  <si>
    <t>2004-2005</t>
  </si>
  <si>
    <t>2005-2006</t>
  </si>
  <si>
    <t xml:space="preserve"> 648/2016</t>
  </si>
  <si>
    <t>hamdi</t>
  </si>
  <si>
    <t>mohamed</t>
  </si>
  <si>
    <t>29.06.1959</t>
  </si>
  <si>
    <t>2016-06-29</t>
  </si>
  <si>
    <t>benikedache</t>
  </si>
  <si>
    <t>BP 133 TAIAOUINE 3200</t>
  </si>
  <si>
    <t>tataouine</t>
  </si>
  <si>
    <t>www.barudimed@gmail.com</t>
  </si>
  <si>
    <t>FSHS Tunis</t>
  </si>
  <si>
    <t>1980-1981</t>
  </si>
  <si>
    <t>1982-1983</t>
  </si>
  <si>
    <t>1988-1989</t>
  </si>
  <si>
    <t>1989-1990</t>
  </si>
  <si>
    <t>2009-2010</t>
  </si>
  <si>
    <t>2010-2011</t>
  </si>
  <si>
    <t>2011-2012</t>
  </si>
  <si>
    <t xml:space="preserve"> 910/2016</t>
  </si>
  <si>
    <t>ltaief</t>
  </si>
  <si>
    <t>nabil</t>
  </si>
  <si>
    <t>1995-03-05</t>
  </si>
  <si>
    <t xml:space="preserve">bir ali ltaifa </t>
  </si>
  <si>
    <t>ltaifnabil@gmail.com</t>
  </si>
  <si>
    <t xml:space="preserve"> 934/2016</t>
  </si>
  <si>
    <t>khir</t>
  </si>
  <si>
    <t>Abdellatif</t>
  </si>
  <si>
    <t>1968-12-22</t>
  </si>
  <si>
    <t>el hemma</t>
  </si>
  <si>
    <t>cité el mostakbel bir ali 3040 sfax</t>
  </si>
  <si>
    <t>1990-1991</t>
  </si>
  <si>
    <t>1991-1992</t>
  </si>
  <si>
    <t>1992-1993</t>
  </si>
  <si>
    <t>1994-1995</t>
  </si>
  <si>
    <t xml:space="preserve"> 951/2016</t>
  </si>
  <si>
    <t>bkhil</t>
  </si>
  <si>
    <t>salha</t>
  </si>
  <si>
    <t>ibn kdhir hanen</t>
  </si>
  <si>
    <t>1995-02-01</t>
  </si>
  <si>
    <t>sidi bouzid</t>
  </si>
  <si>
    <t>mazzouna sidi bouzid</t>
  </si>
  <si>
    <t>sidi Bouzid</t>
  </si>
  <si>
    <t>mazzouna</t>
  </si>
  <si>
    <t>haythembenkridis2013@gmail.com</t>
  </si>
  <si>
    <t xml:space="preserve"> 998/2016</t>
  </si>
  <si>
    <t>CHAARI</t>
  </si>
  <si>
    <t>SAMI</t>
  </si>
  <si>
    <t>1964-11-09</t>
  </si>
  <si>
    <t>TUNIS</t>
  </si>
  <si>
    <t>RUE L'INDEPENDANCE  N 14  SAKIET EZZIT SFAX</t>
  </si>
  <si>
    <t>SFAX</t>
  </si>
  <si>
    <t>CHAARISAMI3@GMAIL.COM</t>
  </si>
  <si>
    <t>Assez bien</t>
  </si>
  <si>
    <t>1984-1985</t>
  </si>
  <si>
    <t>1985-1986</t>
  </si>
  <si>
    <t>2001-2002</t>
  </si>
  <si>
    <t xml:space="preserve"> 1027/2016</t>
  </si>
  <si>
    <t>naili</t>
  </si>
  <si>
    <t>dhaou</t>
  </si>
  <si>
    <t>1990-05-01</t>
  </si>
  <si>
    <t>el hamma</t>
  </si>
  <si>
    <t>bechima galeb el hamma gabes</t>
  </si>
  <si>
    <t>gabès</t>
  </si>
  <si>
    <t>dhaounaili@gmail.com</t>
  </si>
  <si>
    <t>kairoun</t>
  </si>
  <si>
    <t xml:space="preserve"> 1055/2016</t>
  </si>
  <si>
    <t>رتيمي</t>
  </si>
  <si>
    <t>زهرة</t>
  </si>
  <si>
    <t>زهرة رتيمي</t>
  </si>
  <si>
    <t>1987-12-25</t>
  </si>
  <si>
    <t>الحامة</t>
  </si>
  <si>
    <t>نهج الامل عدد19 الحامة</t>
  </si>
  <si>
    <t>amelrtimi1234567@gmail.com</t>
  </si>
  <si>
    <t>Autres</t>
  </si>
  <si>
    <t xml:space="preserve"> 1104/2016</t>
  </si>
  <si>
    <t>ali</t>
  </si>
  <si>
    <t>bousnina</t>
  </si>
  <si>
    <t>1992-01-26</t>
  </si>
  <si>
    <t>gabes</t>
  </si>
  <si>
    <t>sidi tajouri elhamma gabes</t>
  </si>
  <si>
    <t>elhamma</t>
  </si>
  <si>
    <t>aliboussnina110@gmail.com</t>
  </si>
  <si>
    <t>FLSH KAIROUAN</t>
  </si>
  <si>
    <t xml:space="preserve"> 1166/2016</t>
  </si>
  <si>
    <t>imen</t>
  </si>
  <si>
    <t>goui</t>
  </si>
  <si>
    <t>1993-09-04</t>
  </si>
  <si>
    <t>menzel el habib 6030 ga</t>
  </si>
  <si>
    <t>menzel el habib</t>
  </si>
  <si>
    <t>walidsaafi23@gmail.com</t>
  </si>
  <si>
    <t xml:space="preserve"> 1194/2016</t>
  </si>
  <si>
    <t>ALLAGUI</t>
  </si>
  <si>
    <t>mounira</t>
  </si>
  <si>
    <t>1994-03-02</t>
  </si>
  <si>
    <t>SBEITLA</t>
  </si>
  <si>
    <t>lmzara sbeitla</t>
  </si>
  <si>
    <t>kasserine</t>
  </si>
  <si>
    <t>sbeitla</t>
  </si>
  <si>
    <t>sabinet2015@gmail.com</t>
  </si>
  <si>
    <t>fac de lettre kairouan</t>
  </si>
  <si>
    <t>medenine</t>
  </si>
  <si>
    <t xml:space="preserve"> 1206/2016</t>
  </si>
  <si>
    <t>khadhraoui</t>
  </si>
  <si>
    <t>weslatia</t>
  </si>
  <si>
    <t>1989-10-18</t>
  </si>
  <si>
    <t>laayoun sbeitla</t>
  </si>
  <si>
    <t>2006-2007</t>
  </si>
  <si>
    <t>2007-2008</t>
  </si>
  <si>
    <t>2008-2009</t>
  </si>
  <si>
    <t xml:space="preserve"> 1490/2016</t>
  </si>
  <si>
    <t>amel</t>
  </si>
  <si>
    <t>saafi</t>
  </si>
  <si>
    <t>1988-10-10</t>
  </si>
  <si>
    <t xml:space="preserve">menzel el habib </t>
  </si>
  <si>
    <t xml:space="preserve"> 1505/2016</t>
  </si>
  <si>
    <t>barhoumi</t>
  </si>
  <si>
    <t>jaouhar</t>
  </si>
  <si>
    <t>1991-04-02</t>
  </si>
  <si>
    <t>gafsa</t>
  </si>
  <si>
    <t>alim sned gafsa</t>
  </si>
  <si>
    <t>jaouhar566@gmail.com</t>
  </si>
  <si>
    <t>bengardane</t>
  </si>
  <si>
    <t xml:space="preserve"> 1514/2016</t>
  </si>
  <si>
    <t>abdelkaoui</t>
  </si>
  <si>
    <t>maha</t>
  </si>
  <si>
    <t>1993-09-20</t>
  </si>
  <si>
    <t>chez aridh salem rue omar ibn khattab  24</t>
  </si>
  <si>
    <t>mahaabdelkaoui@outlook.fr</t>
  </si>
  <si>
    <t xml:space="preserve"> 1520/2016</t>
  </si>
  <si>
    <t>Rahali</t>
  </si>
  <si>
    <t>Nouha</t>
  </si>
  <si>
    <t>1989-11-24</t>
  </si>
  <si>
    <t>El Hamma</t>
  </si>
  <si>
    <t>Elgetna numéro 22 El Hamma Gabes</t>
  </si>
  <si>
    <t>elhamma001@hotmail.fr</t>
  </si>
  <si>
    <t xml:space="preserve"> 1601/2016</t>
  </si>
  <si>
    <t>Aouaiti</t>
  </si>
  <si>
    <t>Lamari</t>
  </si>
  <si>
    <t>1964-04-17</t>
  </si>
  <si>
    <t>sammama sbeitla</t>
  </si>
  <si>
    <t xml:space="preserve">boite bostale n 222 sbitla </t>
  </si>
  <si>
    <t>aouaiti@hotmail.fr</t>
  </si>
  <si>
    <t>Bien</t>
  </si>
  <si>
    <t xml:space="preserve"> 1617/2016</t>
  </si>
  <si>
    <t>Mbaki</t>
  </si>
  <si>
    <t>Awatef</t>
  </si>
  <si>
    <t>2016-02-16</t>
  </si>
  <si>
    <t>Hajeb layoun</t>
  </si>
  <si>
    <t xml:space="preserve">sarja- Hajeb layoun </t>
  </si>
  <si>
    <t>kairouan</t>
  </si>
  <si>
    <t>radhwen.mb@gmail.com</t>
  </si>
  <si>
    <t xml:space="preserve"> 1650/2016</t>
  </si>
  <si>
    <t>jamei</t>
  </si>
  <si>
    <t>1993-05-07</t>
  </si>
  <si>
    <t>mednine</t>
  </si>
  <si>
    <t>beni_khedach mednine tunis 4151</t>
  </si>
  <si>
    <t>beni_khdech</t>
  </si>
  <si>
    <t>imenjemai1993@gmail.com</t>
  </si>
  <si>
    <t xml:space="preserve"> 1690/2016</t>
  </si>
  <si>
    <t>Lamloumi</t>
  </si>
  <si>
    <t>Soulef</t>
  </si>
  <si>
    <t>1992-05-20</t>
  </si>
  <si>
    <t>Bhayra Béni Khadech</t>
  </si>
  <si>
    <t>Bhayra béni Khadech</t>
  </si>
  <si>
    <t>Médnine</t>
  </si>
  <si>
    <t>visions.info@yahoo.fr</t>
  </si>
  <si>
    <t xml:space="preserve"> 1707/2016</t>
  </si>
  <si>
    <t>achour</t>
  </si>
  <si>
    <t>meriem</t>
  </si>
  <si>
    <t>1994-01-04</t>
  </si>
  <si>
    <t>albouhaira benikhadeche medenine</t>
  </si>
  <si>
    <t>benikhadeche</t>
  </si>
  <si>
    <t>maramachour@live.com</t>
  </si>
  <si>
    <t xml:space="preserve"> 1745/2016</t>
  </si>
  <si>
    <t>Houda</t>
  </si>
  <si>
    <t>Ibn Charfi</t>
  </si>
  <si>
    <t>1993-07-01</t>
  </si>
  <si>
    <t>Bir Ali</t>
  </si>
  <si>
    <t xml:space="preserve">cité el habib </t>
  </si>
  <si>
    <t>charfihouda8@gmail.com</t>
  </si>
  <si>
    <t xml:space="preserve"> 1761/2016</t>
  </si>
  <si>
    <t>ouiriemmi</t>
  </si>
  <si>
    <t>soukeina</t>
  </si>
  <si>
    <t>ouiriemmi soukeina</t>
  </si>
  <si>
    <t>1992-12-27</t>
  </si>
  <si>
    <t>à djerba</t>
  </si>
  <si>
    <t>sedouikech-djerba</t>
  </si>
  <si>
    <t xml:space="preserve">sedouikech </t>
  </si>
  <si>
    <t>soukeinaouiremmi@gmail.com</t>
  </si>
  <si>
    <t xml:space="preserve"> 2027/2016</t>
  </si>
  <si>
    <t>GUESMI</t>
  </si>
  <si>
    <t>TAOUFIK</t>
  </si>
  <si>
    <t>1970-02-10</t>
  </si>
  <si>
    <t>THALA</t>
  </si>
  <si>
    <t>15 rue Hedi Chacker. thala - kasserine.</t>
  </si>
  <si>
    <t>Thala</t>
  </si>
  <si>
    <t>tawfikguesmi47@gmail.com</t>
  </si>
  <si>
    <t>FLSH. Kairouan</t>
  </si>
  <si>
    <t xml:space="preserve"> 2223/2016</t>
  </si>
  <si>
    <t>R410583'</t>
  </si>
  <si>
    <t>BEN ZID</t>
  </si>
  <si>
    <t>AHMED</t>
  </si>
  <si>
    <t>BEN  ZID</t>
  </si>
  <si>
    <t>1992-03-16</t>
  </si>
  <si>
    <t>HAMMA GABES</t>
  </si>
  <si>
    <t>rue belgasem boutara wed nour hamma gabes</t>
  </si>
  <si>
    <t>HAMMA</t>
  </si>
  <si>
    <t>Benzidahmed19@gmail.com</t>
  </si>
  <si>
    <t>BIR ALI</t>
  </si>
  <si>
    <t xml:space="preserve"> 2398/2016</t>
  </si>
  <si>
    <t>RR410583</t>
  </si>
  <si>
    <t>ahmed</t>
  </si>
  <si>
    <t>benzid</t>
  </si>
  <si>
    <t xml:space="preserve">benzid </t>
  </si>
  <si>
    <t xml:space="preserve"> 2545/2016</t>
  </si>
  <si>
    <t>Moula</t>
  </si>
  <si>
    <t>Rafik</t>
  </si>
  <si>
    <t>1994-07-01</t>
  </si>
  <si>
    <t>Talah</t>
  </si>
  <si>
    <t>Talah Gharbya Belkhir Gafsa</t>
  </si>
  <si>
    <t>Gafsa</t>
  </si>
  <si>
    <t>rafik.moula@gmail.com</t>
  </si>
  <si>
    <t xml:space="preserve"> 2577/2016</t>
  </si>
  <si>
    <t>CHBEL</t>
  </si>
  <si>
    <t>SALHA</t>
  </si>
  <si>
    <t>1984-02-24</t>
  </si>
  <si>
    <t>BIR ALI BEN KHALIFA</t>
  </si>
  <si>
    <t xml:space="preserve">LIBRAIRIE AMAL </t>
  </si>
  <si>
    <t xml:space="preserve">BIR ALI </t>
  </si>
  <si>
    <t>ridha.arrami@gmail.com</t>
  </si>
  <si>
    <t xml:space="preserve"> 2583/2016</t>
  </si>
  <si>
    <t>ARRAMI</t>
  </si>
  <si>
    <t>SAMIA</t>
  </si>
  <si>
    <t>1990-04-30</t>
  </si>
  <si>
    <t>LIBRAIRIE AMAL</t>
  </si>
  <si>
    <t>ridha.arrami@yahoo.fr</t>
  </si>
  <si>
    <t xml:space="preserve"> 2611/2016</t>
  </si>
  <si>
    <t>sayhi</t>
  </si>
  <si>
    <t>faycel</t>
  </si>
  <si>
    <t>1963-05-26</t>
  </si>
  <si>
    <t>thala</t>
  </si>
  <si>
    <t>4 rue d'alger - chez abdelbaki sayhi -commercant</t>
  </si>
  <si>
    <t>sayhifaycel63@gmail.com</t>
  </si>
  <si>
    <t xml:space="preserve"> 2700/2016</t>
  </si>
  <si>
    <t>Said</t>
  </si>
  <si>
    <t xml:space="preserve">Elanouar </t>
  </si>
  <si>
    <t>1970-02-03</t>
  </si>
  <si>
    <t>Gabès</t>
  </si>
  <si>
    <t>Rue Salaheddine Ayoubi Oudhref</t>
  </si>
  <si>
    <t>Oudhref</t>
  </si>
  <si>
    <t>said279@ymail.com</t>
  </si>
  <si>
    <t xml:space="preserve"> 2795/2016</t>
  </si>
  <si>
    <t>SOUMAYA</t>
  </si>
  <si>
    <t>MAHER</t>
  </si>
  <si>
    <t>1990-02-03</t>
  </si>
  <si>
    <t xml:space="preserve">CITE ELMOSTAKBEL BIR ALI BEN KHALIFA </t>
  </si>
  <si>
    <t>mediatecservices@yahoo.fr</t>
  </si>
  <si>
    <t>Moyen Gen</t>
  </si>
  <si>
    <t>Bonus</t>
  </si>
  <si>
    <t>Malus</t>
  </si>
  <si>
    <t>Score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</si>
</sst>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workbookViewId="0">
      <selection sqref="A1:XFD1048576"/>
    </sheetView>
  </sheetViews>
  <sheetFormatPr baseColWidth="10" defaultRowHeight="15"/>
  <cols>
    <col min="1" max="3" width="11.42578125" style="4"/>
    <col min="4" max="4" width="12.28515625" style="4" bestFit="1" customWidth="1"/>
    <col min="5" max="5" width="10" style="4" bestFit="1" customWidth="1"/>
    <col min="6" max="20" width="0" style="4" hidden="1" customWidth="1"/>
    <col min="21" max="21" width="24.85546875" style="4" customWidth="1"/>
    <col min="22" max="22" width="11.5703125" style="4" bestFit="1" customWidth="1"/>
    <col min="23" max="23" width="23.5703125" style="4" bestFit="1" customWidth="1"/>
    <col min="24" max="41" width="0" style="4" hidden="1" customWidth="1"/>
    <col min="42" max="16384" width="11.42578125" style="4"/>
  </cols>
  <sheetData>
    <row r="1" spans="1:42" ht="21.75" customHeight="1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/>
      <c r="AM1" s="2" t="s">
        <v>343</v>
      </c>
      <c r="AN1" s="1" t="s">
        <v>344</v>
      </c>
      <c r="AO1" s="1" t="s">
        <v>345</v>
      </c>
      <c r="AP1" s="3" t="s">
        <v>346</v>
      </c>
    </row>
    <row r="2" spans="1:42">
      <c r="A2" s="1">
        <v>1</v>
      </c>
      <c r="B2" s="1" t="s">
        <v>176</v>
      </c>
      <c r="C2" s="1">
        <v>12655277</v>
      </c>
      <c r="D2" s="1" t="s">
        <v>177</v>
      </c>
      <c r="E2" s="1" t="s">
        <v>178</v>
      </c>
      <c r="F2" s="1"/>
      <c r="G2" s="1" t="s">
        <v>179</v>
      </c>
      <c r="H2" s="1" t="s">
        <v>180</v>
      </c>
      <c r="I2" s="1" t="s">
        <v>42</v>
      </c>
      <c r="J2" s="1" t="s">
        <v>43</v>
      </c>
      <c r="K2" s="1" t="s">
        <v>181</v>
      </c>
      <c r="L2" s="1" t="s">
        <v>45</v>
      </c>
      <c r="M2" s="1" t="s">
        <v>182</v>
      </c>
      <c r="N2" s="1" t="s">
        <v>183</v>
      </c>
      <c r="O2" s="1">
        <v>1250</v>
      </c>
      <c r="P2" s="1">
        <v>40555471</v>
      </c>
      <c r="Q2" s="1" t="s">
        <v>184</v>
      </c>
      <c r="R2" s="1">
        <v>2013</v>
      </c>
      <c r="S2" s="1" t="s">
        <v>48</v>
      </c>
      <c r="T2" s="1">
        <v>0</v>
      </c>
      <c r="U2" s="1" t="s">
        <v>185</v>
      </c>
      <c r="V2" s="1" t="s">
        <v>50</v>
      </c>
      <c r="W2" s="1" t="s">
        <v>51</v>
      </c>
      <c r="X2" s="1">
        <v>2016</v>
      </c>
      <c r="Y2" s="1" t="s">
        <v>52</v>
      </c>
      <c r="Z2" s="1">
        <v>11.09</v>
      </c>
      <c r="AA2" s="1">
        <v>1</v>
      </c>
      <c r="AB2" s="1" t="s">
        <v>53</v>
      </c>
      <c r="AC2" s="1">
        <v>11.18</v>
      </c>
      <c r="AD2" s="1">
        <v>1</v>
      </c>
      <c r="AE2" s="1" t="s">
        <v>54</v>
      </c>
      <c r="AF2" s="1">
        <v>11.45</v>
      </c>
      <c r="AG2" s="1">
        <v>1</v>
      </c>
      <c r="AH2" s="1"/>
      <c r="AI2" s="1"/>
      <c r="AJ2" s="1"/>
      <c r="AK2" s="1"/>
      <c r="AL2" s="1">
        <f t="shared" ref="AL2:AL9" si="0">SUM(X2-R2)-3</f>
        <v>0</v>
      </c>
      <c r="AM2" s="2">
        <f t="shared" ref="AM2:AM28" si="1">SUM(AF2+AC2+Z2)/3</f>
        <v>11.24</v>
      </c>
      <c r="AN2" s="1">
        <f t="shared" ref="AN2:AN28" si="2">SUM(AG2+AD2+AA2)*0.25</f>
        <v>0.75</v>
      </c>
      <c r="AO2" s="1">
        <f t="shared" ref="AO2:AO28" si="3">SUM(AL2*0.5)</f>
        <v>0</v>
      </c>
      <c r="AP2" s="5">
        <f t="shared" ref="AP2:AP28" si="4">SUM(AM2+AN2-AO2)</f>
        <v>11.99</v>
      </c>
    </row>
    <row r="3" spans="1:42">
      <c r="A3" s="1">
        <v>2</v>
      </c>
      <c r="B3" s="1" t="s">
        <v>104</v>
      </c>
      <c r="C3" s="1">
        <v>11050309</v>
      </c>
      <c r="D3" s="1" t="s">
        <v>105</v>
      </c>
      <c r="E3" s="1" t="s">
        <v>106</v>
      </c>
      <c r="F3" s="1"/>
      <c r="G3" s="1" t="s">
        <v>107</v>
      </c>
      <c r="H3" s="1" t="s">
        <v>62</v>
      </c>
      <c r="I3" s="1" t="s">
        <v>42</v>
      </c>
      <c r="J3" s="1" t="s">
        <v>60</v>
      </c>
      <c r="K3" s="1" t="s">
        <v>108</v>
      </c>
      <c r="L3" s="1" t="s">
        <v>45</v>
      </c>
      <c r="M3" s="1" t="s">
        <v>62</v>
      </c>
      <c r="N3" s="1" t="s">
        <v>62</v>
      </c>
      <c r="O3" s="1">
        <v>3040</v>
      </c>
      <c r="P3" s="1">
        <v>25200649</v>
      </c>
      <c r="Q3" s="1" t="s">
        <v>109</v>
      </c>
      <c r="R3" s="1">
        <v>2013</v>
      </c>
      <c r="S3" s="1" t="s">
        <v>48</v>
      </c>
      <c r="T3" s="1">
        <v>0</v>
      </c>
      <c r="U3" s="1" t="s">
        <v>49</v>
      </c>
      <c r="V3" s="1" t="s">
        <v>50</v>
      </c>
      <c r="W3" s="1" t="s">
        <v>51</v>
      </c>
      <c r="X3" s="1">
        <v>2016</v>
      </c>
      <c r="Y3" s="1" t="s">
        <v>52</v>
      </c>
      <c r="Z3" s="1">
        <v>10.49</v>
      </c>
      <c r="AA3" s="1">
        <v>1</v>
      </c>
      <c r="AB3" s="1" t="s">
        <v>53</v>
      </c>
      <c r="AC3" s="1">
        <v>11.15</v>
      </c>
      <c r="AD3" s="1">
        <v>1</v>
      </c>
      <c r="AE3" s="1" t="s">
        <v>54</v>
      </c>
      <c r="AF3" s="1">
        <v>11.03</v>
      </c>
      <c r="AG3" s="1">
        <v>1</v>
      </c>
      <c r="AH3" s="1"/>
      <c r="AI3" s="1"/>
      <c r="AJ3" s="1"/>
      <c r="AK3" s="1"/>
      <c r="AL3" s="1">
        <f t="shared" si="0"/>
        <v>0</v>
      </c>
      <c r="AM3" s="2">
        <f t="shared" si="1"/>
        <v>10.89</v>
      </c>
      <c r="AN3" s="1">
        <f t="shared" si="2"/>
        <v>0.75</v>
      </c>
      <c r="AO3" s="1">
        <f t="shared" si="3"/>
        <v>0</v>
      </c>
      <c r="AP3" s="5">
        <f t="shared" si="4"/>
        <v>11.64</v>
      </c>
    </row>
    <row r="4" spans="1:42">
      <c r="A4" s="1">
        <v>3</v>
      </c>
      <c r="B4" s="1" t="s">
        <v>266</v>
      </c>
      <c r="C4" s="1">
        <v>13444356</v>
      </c>
      <c r="D4" s="1" t="s">
        <v>267</v>
      </c>
      <c r="E4" s="1" t="s">
        <v>268</v>
      </c>
      <c r="F4" s="1" t="s">
        <v>269</v>
      </c>
      <c r="G4" s="1" t="s">
        <v>270</v>
      </c>
      <c r="H4" s="1" t="s">
        <v>271</v>
      </c>
      <c r="I4" s="1" t="s">
        <v>42</v>
      </c>
      <c r="J4" s="1" t="s">
        <v>43</v>
      </c>
      <c r="K4" s="1" t="s">
        <v>272</v>
      </c>
      <c r="L4" s="1" t="s">
        <v>45</v>
      </c>
      <c r="M4" s="1" t="s">
        <v>46</v>
      </c>
      <c r="N4" s="1" t="s">
        <v>273</v>
      </c>
      <c r="O4" s="1">
        <v>4145</v>
      </c>
      <c r="P4" s="1">
        <v>20203916</v>
      </c>
      <c r="Q4" s="1" t="s">
        <v>274</v>
      </c>
      <c r="R4" s="1">
        <v>2013</v>
      </c>
      <c r="S4" s="1" t="s">
        <v>48</v>
      </c>
      <c r="T4" s="1">
        <v>0</v>
      </c>
      <c r="U4" s="1" t="s">
        <v>49</v>
      </c>
      <c r="V4" s="1" t="s">
        <v>50</v>
      </c>
      <c r="W4" s="1" t="s">
        <v>51</v>
      </c>
      <c r="X4" s="1">
        <v>2016</v>
      </c>
      <c r="Y4" s="1" t="s">
        <v>52</v>
      </c>
      <c r="Z4" s="1">
        <v>10.46</v>
      </c>
      <c r="AA4" s="1">
        <v>1</v>
      </c>
      <c r="AB4" s="1" t="s">
        <v>53</v>
      </c>
      <c r="AC4" s="1">
        <v>10.78</v>
      </c>
      <c r="AD4" s="1">
        <v>1</v>
      </c>
      <c r="AE4" s="1" t="s">
        <v>54</v>
      </c>
      <c r="AF4" s="1">
        <v>11.03</v>
      </c>
      <c r="AG4" s="1">
        <v>1</v>
      </c>
      <c r="AH4" s="1"/>
      <c r="AI4" s="1"/>
      <c r="AJ4" s="1"/>
      <c r="AK4" s="1"/>
      <c r="AL4" s="1">
        <f t="shared" si="0"/>
        <v>0</v>
      </c>
      <c r="AM4" s="2">
        <f t="shared" si="1"/>
        <v>10.756666666666666</v>
      </c>
      <c r="AN4" s="1">
        <f t="shared" si="2"/>
        <v>0.75</v>
      </c>
      <c r="AO4" s="1">
        <f t="shared" si="3"/>
        <v>0</v>
      </c>
      <c r="AP4" s="5">
        <f t="shared" si="4"/>
        <v>11.506666666666666</v>
      </c>
    </row>
    <row r="5" spans="1:42">
      <c r="A5" s="1">
        <v>4</v>
      </c>
      <c r="B5" s="1" t="s">
        <v>195</v>
      </c>
      <c r="C5" s="1">
        <v>13203774</v>
      </c>
      <c r="D5" s="1" t="s">
        <v>196</v>
      </c>
      <c r="E5" s="1" t="s">
        <v>197</v>
      </c>
      <c r="F5" s="1"/>
      <c r="G5" s="1" t="s">
        <v>198</v>
      </c>
      <c r="H5" s="1" t="s">
        <v>174</v>
      </c>
      <c r="I5" s="1" t="s">
        <v>42</v>
      </c>
      <c r="J5" s="1" t="s">
        <v>43</v>
      </c>
      <c r="K5" s="1" t="s">
        <v>199</v>
      </c>
      <c r="L5" s="1" t="s">
        <v>45</v>
      </c>
      <c r="M5" s="1" t="s">
        <v>148</v>
      </c>
      <c r="N5" s="1" t="s">
        <v>164</v>
      </c>
      <c r="O5" s="1">
        <v>6030</v>
      </c>
      <c r="P5" s="1">
        <v>24072456</v>
      </c>
      <c r="Q5" s="1" t="s">
        <v>175</v>
      </c>
      <c r="R5" s="1">
        <v>2013</v>
      </c>
      <c r="S5" s="1" t="s">
        <v>48</v>
      </c>
      <c r="T5" s="1">
        <v>1</v>
      </c>
      <c r="U5" s="1" t="s">
        <v>49</v>
      </c>
      <c r="V5" s="1" t="s">
        <v>50</v>
      </c>
      <c r="W5" s="1" t="s">
        <v>51</v>
      </c>
      <c r="X5" s="1">
        <v>2016</v>
      </c>
      <c r="Y5" s="1" t="s">
        <v>52</v>
      </c>
      <c r="Z5" s="1">
        <v>10.76</v>
      </c>
      <c r="AA5" s="1">
        <v>0</v>
      </c>
      <c r="AB5" s="1" t="s">
        <v>53</v>
      </c>
      <c r="AC5" s="1">
        <v>10.89</v>
      </c>
      <c r="AD5" s="1">
        <v>1</v>
      </c>
      <c r="AE5" s="1" t="s">
        <v>54</v>
      </c>
      <c r="AF5" s="1">
        <v>10.36</v>
      </c>
      <c r="AG5" s="1">
        <v>1</v>
      </c>
      <c r="AH5" s="1"/>
      <c r="AI5" s="1"/>
      <c r="AJ5" s="1"/>
      <c r="AK5" s="1"/>
      <c r="AL5" s="1">
        <f t="shared" si="0"/>
        <v>0</v>
      </c>
      <c r="AM5" s="2">
        <f t="shared" si="1"/>
        <v>10.67</v>
      </c>
      <c r="AN5" s="1">
        <f t="shared" si="2"/>
        <v>0.5</v>
      </c>
      <c r="AO5" s="1">
        <f t="shared" si="3"/>
        <v>0</v>
      </c>
      <c r="AP5" s="5">
        <f t="shared" si="4"/>
        <v>11.17</v>
      </c>
    </row>
    <row r="6" spans="1:42">
      <c r="A6" s="1">
        <v>5</v>
      </c>
      <c r="B6" s="1" t="s">
        <v>284</v>
      </c>
      <c r="C6" s="1" t="s">
        <v>285</v>
      </c>
      <c r="D6" s="1" t="s">
        <v>286</v>
      </c>
      <c r="E6" s="1" t="s">
        <v>287</v>
      </c>
      <c r="F6" s="1" t="s">
        <v>288</v>
      </c>
      <c r="G6" s="1" t="s">
        <v>289</v>
      </c>
      <c r="H6" s="1" t="s">
        <v>290</v>
      </c>
      <c r="I6" s="1" t="s">
        <v>42</v>
      </c>
      <c r="J6" s="1" t="s">
        <v>60</v>
      </c>
      <c r="K6" s="1" t="s">
        <v>291</v>
      </c>
      <c r="L6" s="1" t="s">
        <v>45</v>
      </c>
      <c r="M6" s="1" t="s">
        <v>148</v>
      </c>
      <c r="N6" s="1" t="s">
        <v>292</v>
      </c>
      <c r="O6" s="1">
        <v>6020</v>
      </c>
      <c r="P6" s="1">
        <v>24027346</v>
      </c>
      <c r="Q6" s="1" t="s">
        <v>293</v>
      </c>
      <c r="R6" s="1">
        <v>2013</v>
      </c>
      <c r="S6" s="1" t="s">
        <v>48</v>
      </c>
      <c r="T6" s="1">
        <v>0</v>
      </c>
      <c r="U6" s="1" t="s">
        <v>159</v>
      </c>
      <c r="V6" s="1" t="s">
        <v>159</v>
      </c>
      <c r="W6" s="1" t="s">
        <v>51</v>
      </c>
      <c r="X6" s="1">
        <v>2016</v>
      </c>
      <c r="Y6" s="1" t="s">
        <v>52</v>
      </c>
      <c r="Z6" s="1">
        <v>10.15</v>
      </c>
      <c r="AA6" s="1">
        <v>1</v>
      </c>
      <c r="AB6" s="1" t="s">
        <v>53</v>
      </c>
      <c r="AC6" s="1">
        <v>10.24</v>
      </c>
      <c r="AD6" s="1">
        <v>1</v>
      </c>
      <c r="AE6" s="1" t="s">
        <v>54</v>
      </c>
      <c r="AF6" s="1">
        <v>10.48</v>
      </c>
      <c r="AG6" s="1">
        <v>1</v>
      </c>
      <c r="AH6" s="1"/>
      <c r="AI6" s="1"/>
      <c r="AJ6" s="1"/>
      <c r="AK6" s="1"/>
      <c r="AL6" s="1">
        <f t="shared" si="0"/>
        <v>0</v>
      </c>
      <c r="AM6" s="2">
        <f t="shared" si="1"/>
        <v>10.29</v>
      </c>
      <c r="AN6" s="1">
        <f t="shared" si="2"/>
        <v>0.75</v>
      </c>
      <c r="AO6" s="1">
        <f t="shared" si="3"/>
        <v>0</v>
      </c>
      <c r="AP6" s="5">
        <f t="shared" si="4"/>
        <v>11.04</v>
      </c>
    </row>
    <row r="7" spans="1:42">
      <c r="A7" s="1">
        <v>6</v>
      </c>
      <c r="B7" s="1" t="s">
        <v>295</v>
      </c>
      <c r="C7" s="1" t="s">
        <v>296</v>
      </c>
      <c r="D7" s="1" t="s">
        <v>297</v>
      </c>
      <c r="E7" s="1" t="s">
        <v>298</v>
      </c>
      <c r="F7" s="1" t="s">
        <v>299</v>
      </c>
      <c r="G7" s="1" t="s">
        <v>289</v>
      </c>
      <c r="H7" s="1" t="s">
        <v>290</v>
      </c>
      <c r="I7" s="1" t="s">
        <v>42</v>
      </c>
      <c r="J7" s="1" t="s">
        <v>60</v>
      </c>
      <c r="K7" s="1" t="s">
        <v>291</v>
      </c>
      <c r="L7" s="1" t="s">
        <v>45</v>
      </c>
      <c r="M7" s="1" t="s">
        <v>148</v>
      </c>
      <c r="N7" s="1" t="s">
        <v>292</v>
      </c>
      <c r="O7" s="1">
        <v>6020</v>
      </c>
      <c r="P7" s="1">
        <v>24027346</v>
      </c>
      <c r="Q7" s="1" t="s">
        <v>293</v>
      </c>
      <c r="R7" s="1">
        <v>2013</v>
      </c>
      <c r="S7" s="1" t="s">
        <v>48</v>
      </c>
      <c r="T7" s="1">
        <v>0</v>
      </c>
      <c r="U7" s="1" t="s">
        <v>159</v>
      </c>
      <c r="V7" s="1" t="s">
        <v>159</v>
      </c>
      <c r="W7" s="1" t="s">
        <v>51</v>
      </c>
      <c r="X7" s="1">
        <v>2016</v>
      </c>
      <c r="Y7" s="1" t="s">
        <v>52</v>
      </c>
      <c r="Z7" s="1">
        <v>10.15</v>
      </c>
      <c r="AA7" s="1">
        <v>1</v>
      </c>
      <c r="AB7" s="1" t="s">
        <v>53</v>
      </c>
      <c r="AC7" s="1">
        <v>10.24</v>
      </c>
      <c r="AD7" s="1">
        <v>1</v>
      </c>
      <c r="AE7" s="1" t="s">
        <v>54</v>
      </c>
      <c r="AF7" s="1">
        <v>10.48</v>
      </c>
      <c r="AG7" s="1">
        <v>1</v>
      </c>
      <c r="AH7" s="1"/>
      <c r="AI7" s="1"/>
      <c r="AJ7" s="1"/>
      <c r="AK7" s="1"/>
      <c r="AL7" s="1">
        <f t="shared" si="0"/>
        <v>0</v>
      </c>
      <c r="AM7" s="2">
        <f t="shared" si="1"/>
        <v>10.29</v>
      </c>
      <c r="AN7" s="1">
        <f t="shared" si="2"/>
        <v>0.75</v>
      </c>
      <c r="AO7" s="1">
        <f t="shared" si="3"/>
        <v>0</v>
      </c>
      <c r="AP7" s="5">
        <f t="shared" si="4"/>
        <v>11.04</v>
      </c>
    </row>
    <row r="8" spans="1:42">
      <c r="A8" s="1">
        <v>7</v>
      </c>
      <c r="B8" s="1" t="s">
        <v>187</v>
      </c>
      <c r="C8" s="1">
        <v>9094675</v>
      </c>
      <c r="D8" s="1" t="s">
        <v>188</v>
      </c>
      <c r="E8" s="1" t="s">
        <v>189</v>
      </c>
      <c r="F8" s="1"/>
      <c r="G8" s="1" t="s">
        <v>190</v>
      </c>
      <c r="H8" s="1" t="s">
        <v>180</v>
      </c>
      <c r="I8" s="1" t="s">
        <v>42</v>
      </c>
      <c r="J8" s="1" t="s">
        <v>43</v>
      </c>
      <c r="K8" s="1" t="s">
        <v>191</v>
      </c>
      <c r="L8" s="1" t="s">
        <v>45</v>
      </c>
      <c r="M8" s="1" t="s">
        <v>182</v>
      </c>
      <c r="N8" s="1" t="s">
        <v>183</v>
      </c>
      <c r="O8" s="1">
        <v>1250</v>
      </c>
      <c r="P8" s="1">
        <v>93699436</v>
      </c>
      <c r="Q8" s="1" t="s">
        <v>184</v>
      </c>
      <c r="R8" s="1">
        <v>2013</v>
      </c>
      <c r="S8" s="1" t="s">
        <v>48</v>
      </c>
      <c r="T8" s="1">
        <v>0</v>
      </c>
      <c r="U8" s="1" t="s">
        <v>185</v>
      </c>
      <c r="V8" s="1" t="s">
        <v>50</v>
      </c>
      <c r="W8" s="1" t="s">
        <v>51</v>
      </c>
      <c r="X8" s="1">
        <v>2016</v>
      </c>
      <c r="Y8" s="1" t="s">
        <v>52</v>
      </c>
      <c r="Z8" s="1">
        <v>10.76</v>
      </c>
      <c r="AA8" s="1">
        <v>0</v>
      </c>
      <c r="AB8" s="1" t="s">
        <v>53</v>
      </c>
      <c r="AC8" s="1">
        <v>10.02</v>
      </c>
      <c r="AD8" s="1">
        <v>1</v>
      </c>
      <c r="AE8" s="1" t="s">
        <v>54</v>
      </c>
      <c r="AF8" s="1">
        <v>10.050000000000001</v>
      </c>
      <c r="AG8" s="1">
        <v>1</v>
      </c>
      <c r="AH8" s="1"/>
      <c r="AI8" s="1"/>
      <c r="AJ8" s="1"/>
      <c r="AK8" s="1"/>
      <c r="AL8" s="1">
        <f t="shared" si="0"/>
        <v>0</v>
      </c>
      <c r="AM8" s="2">
        <f t="shared" si="1"/>
        <v>10.276666666666666</v>
      </c>
      <c r="AN8" s="1">
        <f t="shared" si="2"/>
        <v>0.5</v>
      </c>
      <c r="AO8" s="1">
        <f t="shared" si="3"/>
        <v>0</v>
      </c>
      <c r="AP8" s="5">
        <f t="shared" si="4"/>
        <v>10.776666666666666</v>
      </c>
    </row>
    <row r="9" spans="1:42">
      <c r="A9" s="1">
        <v>8</v>
      </c>
      <c r="B9" s="1" t="s">
        <v>37</v>
      </c>
      <c r="C9" s="1">
        <v>13448021</v>
      </c>
      <c r="D9" s="1" t="s">
        <v>38</v>
      </c>
      <c r="E9" s="1" t="s">
        <v>39</v>
      </c>
      <c r="F9" s="1"/>
      <c r="G9" s="1" t="s">
        <v>40</v>
      </c>
      <c r="H9" s="1" t="s">
        <v>41</v>
      </c>
      <c r="I9" s="1" t="s">
        <v>42</v>
      </c>
      <c r="J9" s="1" t="s">
        <v>43</v>
      </c>
      <c r="K9" s="1" t="s">
        <v>44</v>
      </c>
      <c r="L9" s="1" t="s">
        <v>45</v>
      </c>
      <c r="M9" s="1" t="s">
        <v>46</v>
      </c>
      <c r="N9" s="1" t="s">
        <v>41</v>
      </c>
      <c r="O9" s="1">
        <v>4100</v>
      </c>
      <c r="P9" s="1">
        <v>93991148</v>
      </c>
      <c r="Q9" s="1" t="s">
        <v>47</v>
      </c>
      <c r="R9" s="1">
        <v>2013</v>
      </c>
      <c r="S9" s="1" t="s">
        <v>48</v>
      </c>
      <c r="T9" s="1">
        <v>0</v>
      </c>
      <c r="U9" s="1" t="s">
        <v>49</v>
      </c>
      <c r="V9" s="1" t="s">
        <v>50</v>
      </c>
      <c r="W9" s="1" t="s">
        <v>51</v>
      </c>
      <c r="X9" s="1">
        <v>2016</v>
      </c>
      <c r="Y9" s="1" t="s">
        <v>52</v>
      </c>
      <c r="Z9" s="1">
        <v>10.43</v>
      </c>
      <c r="AA9" s="1">
        <v>0</v>
      </c>
      <c r="AB9" s="1" t="s">
        <v>53</v>
      </c>
      <c r="AC9" s="1">
        <v>10</v>
      </c>
      <c r="AD9" s="1">
        <v>0</v>
      </c>
      <c r="AE9" s="1" t="s">
        <v>54</v>
      </c>
      <c r="AF9" s="1">
        <v>10.72</v>
      </c>
      <c r="AG9" s="1">
        <v>1</v>
      </c>
      <c r="AH9" s="1"/>
      <c r="AI9" s="1"/>
      <c r="AJ9" s="1"/>
      <c r="AK9" s="1"/>
      <c r="AL9" s="1">
        <f t="shared" si="0"/>
        <v>0</v>
      </c>
      <c r="AM9" s="2">
        <f t="shared" si="1"/>
        <v>10.383333333333333</v>
      </c>
      <c r="AN9" s="1">
        <f t="shared" si="2"/>
        <v>0.25</v>
      </c>
      <c r="AO9" s="1">
        <f t="shared" si="3"/>
        <v>0</v>
      </c>
      <c r="AP9" s="5">
        <f t="shared" si="4"/>
        <v>10.633333333333333</v>
      </c>
    </row>
    <row r="10" spans="1:42">
      <c r="A10" s="1">
        <v>9</v>
      </c>
      <c r="B10" s="1" t="s">
        <v>322</v>
      </c>
      <c r="C10" s="1">
        <v>2724417</v>
      </c>
      <c r="D10" s="1" t="s">
        <v>323</v>
      </c>
      <c r="E10" s="1" t="s">
        <v>324</v>
      </c>
      <c r="F10" s="1"/>
      <c r="G10" s="1" t="s">
        <v>325</v>
      </c>
      <c r="H10" s="1" t="s">
        <v>326</v>
      </c>
      <c r="I10" s="1" t="s">
        <v>42</v>
      </c>
      <c r="J10" s="1" t="s">
        <v>60</v>
      </c>
      <c r="K10" s="1" t="s">
        <v>327</v>
      </c>
      <c r="L10" s="1" t="s">
        <v>45</v>
      </c>
      <c r="M10" s="1" t="s">
        <v>182</v>
      </c>
      <c r="N10" s="1" t="s">
        <v>326</v>
      </c>
      <c r="O10" s="1">
        <v>1210</v>
      </c>
      <c r="P10" s="1">
        <v>98515919</v>
      </c>
      <c r="Q10" s="1" t="s">
        <v>328</v>
      </c>
      <c r="R10" s="1">
        <v>1984</v>
      </c>
      <c r="S10" s="1" t="s">
        <v>48</v>
      </c>
      <c r="T10" s="1">
        <v>2</v>
      </c>
      <c r="U10" s="1" t="s">
        <v>96</v>
      </c>
      <c r="V10" s="1" t="s">
        <v>50</v>
      </c>
      <c r="W10" s="1" t="s">
        <v>51</v>
      </c>
      <c r="X10" s="1">
        <v>2016</v>
      </c>
      <c r="Y10" s="1" t="s">
        <v>139</v>
      </c>
      <c r="Z10" s="1">
        <v>11.37</v>
      </c>
      <c r="AA10" s="1">
        <v>0</v>
      </c>
      <c r="AB10" s="1" t="s">
        <v>140</v>
      </c>
      <c r="AC10" s="1">
        <v>10.57</v>
      </c>
      <c r="AD10" s="1">
        <v>0</v>
      </c>
      <c r="AE10" s="1" t="s">
        <v>54</v>
      </c>
      <c r="AF10" s="1">
        <v>12.18</v>
      </c>
      <c r="AG10" s="1">
        <v>1</v>
      </c>
      <c r="AH10" s="1"/>
      <c r="AI10" s="1"/>
      <c r="AJ10" s="1"/>
      <c r="AK10" s="1">
        <v>2</v>
      </c>
      <c r="AL10" s="1">
        <v>2</v>
      </c>
      <c r="AM10" s="2">
        <f t="shared" si="1"/>
        <v>11.373333333333333</v>
      </c>
      <c r="AN10" s="1">
        <f t="shared" si="2"/>
        <v>0.25</v>
      </c>
      <c r="AO10" s="1">
        <f t="shared" si="3"/>
        <v>1</v>
      </c>
      <c r="AP10" s="5">
        <f t="shared" si="4"/>
        <v>10.623333333333333</v>
      </c>
    </row>
    <row r="11" spans="1:42">
      <c r="A11" s="1">
        <v>10</v>
      </c>
      <c r="B11" s="1" t="s">
        <v>208</v>
      </c>
      <c r="C11" s="1">
        <v>13450695</v>
      </c>
      <c r="D11" s="1" t="s">
        <v>209</v>
      </c>
      <c r="E11" s="1" t="s">
        <v>210</v>
      </c>
      <c r="F11" s="1"/>
      <c r="G11" s="1" t="s">
        <v>211</v>
      </c>
      <c r="H11" s="1" t="s">
        <v>207</v>
      </c>
      <c r="I11" s="1" t="s">
        <v>42</v>
      </c>
      <c r="J11" s="1" t="s">
        <v>43</v>
      </c>
      <c r="K11" s="1" t="s">
        <v>212</v>
      </c>
      <c r="L11" s="1" t="s">
        <v>45</v>
      </c>
      <c r="M11" s="1" t="s">
        <v>46</v>
      </c>
      <c r="N11" s="1" t="s">
        <v>207</v>
      </c>
      <c r="O11" s="1">
        <v>4160</v>
      </c>
      <c r="P11" s="1">
        <v>26234203</v>
      </c>
      <c r="Q11" s="1" t="s">
        <v>213</v>
      </c>
      <c r="R11" s="1">
        <v>2013</v>
      </c>
      <c r="S11" s="1" t="s">
        <v>48</v>
      </c>
      <c r="T11" s="1">
        <v>0</v>
      </c>
      <c r="U11" s="1" t="s">
        <v>49</v>
      </c>
      <c r="V11" s="1" t="s">
        <v>50</v>
      </c>
      <c r="W11" s="1" t="s">
        <v>51</v>
      </c>
      <c r="X11" s="1">
        <v>2016</v>
      </c>
      <c r="Y11" s="1" t="s">
        <v>52</v>
      </c>
      <c r="Z11" s="1">
        <v>10.23</v>
      </c>
      <c r="AA11" s="1">
        <v>1</v>
      </c>
      <c r="AB11" s="1" t="s">
        <v>53</v>
      </c>
      <c r="AC11" s="1">
        <v>10.38</v>
      </c>
      <c r="AD11" s="1">
        <v>0</v>
      </c>
      <c r="AE11" s="1" t="s">
        <v>54</v>
      </c>
      <c r="AF11" s="1">
        <v>10.41</v>
      </c>
      <c r="AG11" s="1">
        <v>0</v>
      </c>
      <c r="AH11" s="1"/>
      <c r="AI11" s="1"/>
      <c r="AJ11" s="1"/>
      <c r="AK11" s="1"/>
      <c r="AL11" s="1">
        <f t="shared" ref="AL11:AL16" si="5">SUM(X11-R11)-3</f>
        <v>0</v>
      </c>
      <c r="AM11" s="2">
        <f t="shared" si="1"/>
        <v>10.34</v>
      </c>
      <c r="AN11" s="1">
        <f t="shared" si="2"/>
        <v>0.25</v>
      </c>
      <c r="AO11" s="1">
        <f t="shared" si="3"/>
        <v>0</v>
      </c>
      <c r="AP11" s="5">
        <f t="shared" si="4"/>
        <v>10.59</v>
      </c>
    </row>
    <row r="12" spans="1:42">
      <c r="A12" s="1">
        <v>11</v>
      </c>
      <c r="B12" s="1" t="s">
        <v>237</v>
      </c>
      <c r="C12" s="1">
        <v>13440208</v>
      </c>
      <c r="D12" s="1" t="s">
        <v>238</v>
      </c>
      <c r="E12" s="1" t="s">
        <v>170</v>
      </c>
      <c r="F12" s="1" t="s">
        <v>170</v>
      </c>
      <c r="G12" s="1" t="s">
        <v>239</v>
      </c>
      <c r="H12" s="1" t="s">
        <v>240</v>
      </c>
      <c r="I12" s="1" t="s">
        <v>42</v>
      </c>
      <c r="J12" s="1" t="s">
        <v>43</v>
      </c>
      <c r="K12" s="1" t="s">
        <v>241</v>
      </c>
      <c r="L12" s="1" t="s">
        <v>45</v>
      </c>
      <c r="M12" s="1" t="s">
        <v>46</v>
      </c>
      <c r="N12" s="1" t="s">
        <v>242</v>
      </c>
      <c r="O12" s="1">
        <v>4151</v>
      </c>
      <c r="P12" s="1">
        <v>20908889</v>
      </c>
      <c r="Q12" s="1" t="s">
        <v>243</v>
      </c>
      <c r="R12" s="1">
        <v>2012</v>
      </c>
      <c r="S12" s="1" t="s">
        <v>48</v>
      </c>
      <c r="T12" s="1">
        <v>1</v>
      </c>
      <c r="U12" s="1" t="s">
        <v>49</v>
      </c>
      <c r="V12" s="1" t="s">
        <v>50</v>
      </c>
      <c r="W12" s="1" t="s">
        <v>51</v>
      </c>
      <c r="X12" s="1">
        <v>2016</v>
      </c>
      <c r="Y12" s="1" t="s">
        <v>73</v>
      </c>
      <c r="Z12" s="1">
        <v>10.45</v>
      </c>
      <c r="AA12" s="1">
        <v>1</v>
      </c>
      <c r="AB12" s="1" t="s">
        <v>53</v>
      </c>
      <c r="AC12" s="1">
        <v>10.09</v>
      </c>
      <c r="AD12" s="1">
        <v>1</v>
      </c>
      <c r="AE12" s="1" t="s">
        <v>54</v>
      </c>
      <c r="AF12" s="1">
        <v>10.4</v>
      </c>
      <c r="AG12" s="1">
        <v>1</v>
      </c>
      <c r="AH12" s="1"/>
      <c r="AI12" s="1"/>
      <c r="AJ12" s="1"/>
      <c r="AK12" s="1">
        <v>1</v>
      </c>
      <c r="AL12" s="1">
        <f t="shared" si="5"/>
        <v>1</v>
      </c>
      <c r="AM12" s="2">
        <f t="shared" si="1"/>
        <v>10.313333333333334</v>
      </c>
      <c r="AN12" s="1">
        <f t="shared" si="2"/>
        <v>0.75</v>
      </c>
      <c r="AO12" s="1">
        <f t="shared" si="3"/>
        <v>0.5</v>
      </c>
      <c r="AP12" s="5">
        <f t="shared" si="4"/>
        <v>10.563333333333334</v>
      </c>
    </row>
    <row r="13" spans="1:42">
      <c r="A13" s="1">
        <v>12</v>
      </c>
      <c r="B13" s="1" t="s">
        <v>229</v>
      </c>
      <c r="C13" s="1">
        <v>11901278</v>
      </c>
      <c r="D13" s="1" t="s">
        <v>230</v>
      </c>
      <c r="E13" s="1" t="s">
        <v>231</v>
      </c>
      <c r="F13" s="1"/>
      <c r="G13" s="1" t="s">
        <v>232</v>
      </c>
      <c r="H13" s="1" t="s">
        <v>233</v>
      </c>
      <c r="I13" s="1" t="s">
        <v>42</v>
      </c>
      <c r="J13" s="1" t="s">
        <v>43</v>
      </c>
      <c r="K13" s="1" t="s">
        <v>234</v>
      </c>
      <c r="L13" s="1" t="s">
        <v>45</v>
      </c>
      <c r="M13" s="1" t="s">
        <v>235</v>
      </c>
      <c r="N13" s="1" t="s">
        <v>233</v>
      </c>
      <c r="O13" s="1">
        <v>3160</v>
      </c>
      <c r="P13" s="1">
        <v>52560585</v>
      </c>
      <c r="Q13" s="1" t="s">
        <v>236</v>
      </c>
      <c r="R13" s="1">
        <v>2013</v>
      </c>
      <c r="S13" s="1" t="s">
        <v>48</v>
      </c>
      <c r="T13" s="1">
        <v>0</v>
      </c>
      <c r="U13" s="1" t="s">
        <v>159</v>
      </c>
      <c r="V13" s="1" t="s">
        <v>50</v>
      </c>
      <c r="W13" s="1" t="s">
        <v>51</v>
      </c>
      <c r="X13" s="1">
        <v>2016</v>
      </c>
      <c r="Y13" s="1" t="s">
        <v>52</v>
      </c>
      <c r="Z13" s="1">
        <v>10.8</v>
      </c>
      <c r="AA13" s="1">
        <v>0</v>
      </c>
      <c r="AB13" s="1" t="s">
        <v>53</v>
      </c>
      <c r="AC13" s="1">
        <v>10.07</v>
      </c>
      <c r="AD13" s="1">
        <v>0</v>
      </c>
      <c r="AE13" s="1" t="s">
        <v>54</v>
      </c>
      <c r="AF13" s="1">
        <v>10.02</v>
      </c>
      <c r="AG13" s="1">
        <v>1</v>
      </c>
      <c r="AH13" s="1"/>
      <c r="AI13" s="1"/>
      <c r="AJ13" s="1"/>
      <c r="AK13" s="1"/>
      <c r="AL13" s="1">
        <f t="shared" si="5"/>
        <v>0</v>
      </c>
      <c r="AM13" s="2">
        <f t="shared" si="1"/>
        <v>10.296666666666667</v>
      </c>
      <c r="AN13" s="1">
        <f t="shared" si="2"/>
        <v>0.25</v>
      </c>
      <c r="AO13" s="1">
        <f t="shared" si="3"/>
        <v>0</v>
      </c>
      <c r="AP13" s="5">
        <f t="shared" si="4"/>
        <v>10.546666666666667</v>
      </c>
    </row>
    <row r="14" spans="1:42">
      <c r="A14" s="1">
        <v>13</v>
      </c>
      <c r="B14" s="1" t="s">
        <v>120</v>
      </c>
      <c r="C14" s="1">
        <v>14240781</v>
      </c>
      <c r="D14" s="1" t="s">
        <v>121</v>
      </c>
      <c r="E14" s="1" t="s">
        <v>122</v>
      </c>
      <c r="F14" s="1" t="s">
        <v>123</v>
      </c>
      <c r="G14" s="1" t="s">
        <v>124</v>
      </c>
      <c r="H14" s="1" t="s">
        <v>125</v>
      </c>
      <c r="I14" s="1" t="s">
        <v>42</v>
      </c>
      <c r="J14" s="1" t="s">
        <v>43</v>
      </c>
      <c r="K14" s="1" t="s">
        <v>126</v>
      </c>
      <c r="L14" s="1" t="s">
        <v>45</v>
      </c>
      <c r="M14" s="1" t="s">
        <v>127</v>
      </c>
      <c r="N14" s="1" t="s">
        <v>128</v>
      </c>
      <c r="O14" s="1">
        <v>1954</v>
      </c>
      <c r="P14" s="1">
        <v>21286792</v>
      </c>
      <c r="Q14" s="1" t="s">
        <v>129</v>
      </c>
      <c r="R14" s="1">
        <v>2013</v>
      </c>
      <c r="S14" s="1" t="s">
        <v>48</v>
      </c>
      <c r="T14" s="1">
        <v>0</v>
      </c>
      <c r="U14" s="1" t="s">
        <v>49</v>
      </c>
      <c r="V14" s="1" t="s">
        <v>50</v>
      </c>
      <c r="W14" s="1" t="s">
        <v>51</v>
      </c>
      <c r="X14" s="1">
        <v>2016</v>
      </c>
      <c r="Y14" s="1" t="s">
        <v>52</v>
      </c>
      <c r="Z14" s="1">
        <v>10.36</v>
      </c>
      <c r="AA14" s="1">
        <v>0</v>
      </c>
      <c r="AB14" s="1" t="s">
        <v>53</v>
      </c>
      <c r="AC14" s="1">
        <v>10</v>
      </c>
      <c r="AD14" s="1">
        <v>0</v>
      </c>
      <c r="AE14" s="1" t="s">
        <v>54</v>
      </c>
      <c r="AF14" s="1">
        <v>10.51</v>
      </c>
      <c r="AG14" s="1">
        <v>1</v>
      </c>
      <c r="AH14" s="1"/>
      <c r="AI14" s="1"/>
      <c r="AJ14" s="1"/>
      <c r="AK14" s="1"/>
      <c r="AL14" s="1">
        <f t="shared" si="5"/>
        <v>0</v>
      </c>
      <c r="AM14" s="2">
        <f t="shared" si="1"/>
        <v>10.29</v>
      </c>
      <c r="AN14" s="1">
        <f t="shared" si="2"/>
        <v>0.25</v>
      </c>
      <c r="AO14" s="1">
        <f t="shared" si="3"/>
        <v>0</v>
      </c>
      <c r="AP14" s="5">
        <f t="shared" si="4"/>
        <v>10.54</v>
      </c>
    </row>
    <row r="15" spans="1:42">
      <c r="A15" s="1">
        <v>14</v>
      </c>
      <c r="B15" s="1" t="s">
        <v>200</v>
      </c>
      <c r="C15" s="1">
        <v>9969062</v>
      </c>
      <c r="D15" s="1" t="s">
        <v>201</v>
      </c>
      <c r="E15" s="1" t="s">
        <v>202</v>
      </c>
      <c r="F15" s="1"/>
      <c r="G15" s="1" t="s">
        <v>203</v>
      </c>
      <c r="H15" s="1" t="s">
        <v>204</v>
      </c>
      <c r="I15" s="1" t="s">
        <v>42</v>
      </c>
      <c r="J15" s="1" t="s">
        <v>60</v>
      </c>
      <c r="K15" s="1" t="s">
        <v>205</v>
      </c>
      <c r="L15" s="1" t="s">
        <v>45</v>
      </c>
      <c r="M15" s="1" t="s">
        <v>204</v>
      </c>
      <c r="N15" s="1" t="s">
        <v>204</v>
      </c>
      <c r="O15" s="1">
        <v>2195</v>
      </c>
      <c r="P15" s="1">
        <v>96947851</v>
      </c>
      <c r="Q15" s="1" t="s">
        <v>206</v>
      </c>
      <c r="R15" s="1">
        <v>2013</v>
      </c>
      <c r="S15" s="1" t="s">
        <v>48</v>
      </c>
      <c r="T15" s="1">
        <v>1</v>
      </c>
      <c r="U15" s="1" t="s">
        <v>49</v>
      </c>
      <c r="V15" s="1" t="s">
        <v>50</v>
      </c>
      <c r="W15" s="1" t="s">
        <v>51</v>
      </c>
      <c r="X15" s="1">
        <v>2016</v>
      </c>
      <c r="Y15" s="1" t="s">
        <v>52</v>
      </c>
      <c r="Z15" s="1">
        <v>10.23</v>
      </c>
      <c r="AA15" s="1">
        <v>0</v>
      </c>
      <c r="AB15" s="1" t="s">
        <v>53</v>
      </c>
      <c r="AC15" s="1">
        <v>10</v>
      </c>
      <c r="AD15" s="1">
        <v>0</v>
      </c>
      <c r="AE15" s="1" t="s">
        <v>54</v>
      </c>
      <c r="AF15" s="1">
        <v>10.48</v>
      </c>
      <c r="AG15" s="1">
        <v>1</v>
      </c>
      <c r="AH15" s="1"/>
      <c r="AI15" s="1"/>
      <c r="AJ15" s="1"/>
      <c r="AK15" s="1"/>
      <c r="AL15" s="1">
        <f t="shared" si="5"/>
        <v>0</v>
      </c>
      <c r="AM15" s="2">
        <f t="shared" si="1"/>
        <v>10.236666666666666</v>
      </c>
      <c r="AN15" s="1">
        <f t="shared" si="2"/>
        <v>0.25</v>
      </c>
      <c r="AO15" s="1">
        <f t="shared" si="3"/>
        <v>0</v>
      </c>
      <c r="AP15" s="5">
        <f t="shared" si="4"/>
        <v>10.486666666666666</v>
      </c>
    </row>
    <row r="16" spans="1:42">
      <c r="A16" s="1">
        <v>15</v>
      </c>
      <c r="B16" s="1" t="s">
        <v>259</v>
      </c>
      <c r="C16" s="1">
        <v>11038827</v>
      </c>
      <c r="D16" s="1" t="s">
        <v>260</v>
      </c>
      <c r="E16" s="1" t="s">
        <v>261</v>
      </c>
      <c r="F16" s="1"/>
      <c r="G16" s="1" t="s">
        <v>262</v>
      </c>
      <c r="H16" s="1" t="s">
        <v>263</v>
      </c>
      <c r="I16" s="1" t="s">
        <v>42</v>
      </c>
      <c r="J16" s="1" t="s">
        <v>43</v>
      </c>
      <c r="K16" s="1" t="s">
        <v>264</v>
      </c>
      <c r="L16" s="1" t="s">
        <v>45</v>
      </c>
      <c r="M16" s="1" t="s">
        <v>62</v>
      </c>
      <c r="N16" s="1" t="s">
        <v>62</v>
      </c>
      <c r="O16" s="1">
        <v>3052</v>
      </c>
      <c r="P16" s="1">
        <v>28710929</v>
      </c>
      <c r="Q16" s="1" t="s">
        <v>265</v>
      </c>
      <c r="R16" s="1">
        <v>2013</v>
      </c>
      <c r="S16" s="1" t="s">
        <v>48</v>
      </c>
      <c r="T16" s="1">
        <v>0</v>
      </c>
      <c r="U16" s="1" t="s">
        <v>49</v>
      </c>
      <c r="V16" s="1" t="s">
        <v>50</v>
      </c>
      <c r="W16" s="1" t="s">
        <v>51</v>
      </c>
      <c r="X16" s="1">
        <v>2016</v>
      </c>
      <c r="Y16" s="1" t="s">
        <v>52</v>
      </c>
      <c r="Z16" s="1">
        <v>10.34</v>
      </c>
      <c r="AA16" s="1">
        <v>0</v>
      </c>
      <c r="AB16" s="1" t="s">
        <v>53</v>
      </c>
      <c r="AC16" s="1">
        <v>10.14</v>
      </c>
      <c r="AD16" s="1">
        <v>0</v>
      </c>
      <c r="AE16" s="1" t="s">
        <v>54</v>
      </c>
      <c r="AF16" s="1">
        <v>10.16</v>
      </c>
      <c r="AG16" s="1">
        <v>1</v>
      </c>
      <c r="AH16" s="1"/>
      <c r="AI16" s="1"/>
      <c r="AJ16" s="1"/>
      <c r="AK16" s="1"/>
      <c r="AL16" s="1">
        <f t="shared" si="5"/>
        <v>0</v>
      </c>
      <c r="AM16" s="2">
        <f t="shared" si="1"/>
        <v>10.213333333333333</v>
      </c>
      <c r="AN16" s="1">
        <f t="shared" si="2"/>
        <v>0.25</v>
      </c>
      <c r="AO16" s="1">
        <f t="shared" si="3"/>
        <v>0</v>
      </c>
      <c r="AP16" s="5">
        <f t="shared" si="4"/>
        <v>10.463333333333333</v>
      </c>
    </row>
    <row r="17" spans="1:42">
      <c r="A17" s="1">
        <v>16</v>
      </c>
      <c r="B17" s="1" t="s">
        <v>316</v>
      </c>
      <c r="C17" s="1">
        <v>8899720</v>
      </c>
      <c r="D17" s="1" t="s">
        <v>317</v>
      </c>
      <c r="E17" s="1" t="s">
        <v>318</v>
      </c>
      <c r="F17" s="1"/>
      <c r="G17" s="1" t="s">
        <v>319</v>
      </c>
      <c r="H17" s="1" t="s">
        <v>294</v>
      </c>
      <c r="I17" s="1" t="s">
        <v>42</v>
      </c>
      <c r="J17" s="1" t="s">
        <v>43</v>
      </c>
      <c r="K17" s="1" t="s">
        <v>320</v>
      </c>
      <c r="L17" s="1" t="s">
        <v>45</v>
      </c>
      <c r="M17" s="1" t="s">
        <v>62</v>
      </c>
      <c r="N17" s="1" t="s">
        <v>312</v>
      </c>
      <c r="O17" s="1">
        <v>3040</v>
      </c>
      <c r="P17" s="1">
        <v>20710759</v>
      </c>
      <c r="Q17" s="1" t="s">
        <v>321</v>
      </c>
      <c r="R17" s="1">
        <v>2011</v>
      </c>
      <c r="S17" s="1" t="s">
        <v>48</v>
      </c>
      <c r="T17" s="1">
        <v>0</v>
      </c>
      <c r="U17" s="1" t="s">
        <v>49</v>
      </c>
      <c r="V17" s="1" t="s">
        <v>50</v>
      </c>
      <c r="W17" s="1" t="s">
        <v>51</v>
      </c>
      <c r="X17" s="1">
        <v>2016</v>
      </c>
      <c r="Y17" s="1" t="s">
        <v>103</v>
      </c>
      <c r="Z17" s="1">
        <v>10</v>
      </c>
      <c r="AA17" s="1">
        <v>1</v>
      </c>
      <c r="AB17" s="1" t="s">
        <v>73</v>
      </c>
      <c r="AC17" s="1">
        <v>10.199999999999999</v>
      </c>
      <c r="AD17" s="1">
        <v>1</v>
      </c>
      <c r="AE17" s="1" t="s">
        <v>52</v>
      </c>
      <c r="AF17" s="1">
        <v>10.4</v>
      </c>
      <c r="AG17" s="1">
        <v>1</v>
      </c>
      <c r="AH17" s="1"/>
      <c r="AI17" s="1"/>
      <c r="AJ17" s="1"/>
      <c r="AK17" s="1"/>
      <c r="AL17" s="1">
        <v>1</v>
      </c>
      <c r="AM17" s="2">
        <f t="shared" si="1"/>
        <v>10.200000000000001</v>
      </c>
      <c r="AN17" s="1">
        <f t="shared" si="2"/>
        <v>0.75</v>
      </c>
      <c r="AO17" s="1">
        <f t="shared" si="3"/>
        <v>0.5</v>
      </c>
      <c r="AP17" s="5">
        <f t="shared" si="4"/>
        <v>10.450000000000001</v>
      </c>
    </row>
    <row r="18" spans="1:42">
      <c r="A18" s="1">
        <v>17</v>
      </c>
      <c r="B18" s="1" t="s">
        <v>169</v>
      </c>
      <c r="C18" s="1">
        <v>13230594</v>
      </c>
      <c r="D18" s="1" t="s">
        <v>170</v>
      </c>
      <c r="E18" s="1" t="s">
        <v>171</v>
      </c>
      <c r="F18" s="1"/>
      <c r="G18" s="1" t="s">
        <v>172</v>
      </c>
      <c r="H18" s="1" t="s">
        <v>164</v>
      </c>
      <c r="I18" s="1" t="s">
        <v>42</v>
      </c>
      <c r="J18" s="1" t="s">
        <v>43</v>
      </c>
      <c r="K18" s="1" t="s">
        <v>173</v>
      </c>
      <c r="L18" s="1" t="s">
        <v>45</v>
      </c>
      <c r="M18" s="1" t="s">
        <v>148</v>
      </c>
      <c r="N18" s="1" t="s">
        <v>174</v>
      </c>
      <c r="O18" s="1">
        <v>6030</v>
      </c>
      <c r="P18" s="1">
        <v>98327244</v>
      </c>
      <c r="Q18" s="1" t="s">
        <v>175</v>
      </c>
      <c r="R18" s="1">
        <v>2013</v>
      </c>
      <c r="S18" s="1" t="s">
        <v>48</v>
      </c>
      <c r="T18" s="1">
        <v>1</v>
      </c>
      <c r="U18" s="1" t="s">
        <v>49</v>
      </c>
      <c r="V18" s="1" t="s">
        <v>50</v>
      </c>
      <c r="W18" s="1" t="s">
        <v>51</v>
      </c>
      <c r="X18" s="1">
        <v>2016</v>
      </c>
      <c r="Y18" s="1" t="s">
        <v>52</v>
      </c>
      <c r="Z18" s="1">
        <v>10.18</v>
      </c>
      <c r="AA18" s="1">
        <v>0</v>
      </c>
      <c r="AB18" s="1" t="s">
        <v>53</v>
      </c>
      <c r="AC18" s="1">
        <v>10.130000000000001</v>
      </c>
      <c r="AD18" s="1">
        <v>0</v>
      </c>
      <c r="AE18" s="1" t="s">
        <v>54</v>
      </c>
      <c r="AF18" s="1">
        <v>10.119999999999999</v>
      </c>
      <c r="AG18" s="1">
        <v>1</v>
      </c>
      <c r="AH18" s="1"/>
      <c r="AI18" s="1"/>
      <c r="AJ18" s="1"/>
      <c r="AK18" s="1"/>
      <c r="AL18" s="1">
        <f t="shared" ref="AL18:AL28" si="6">SUM(X18-R18)-3</f>
        <v>0</v>
      </c>
      <c r="AM18" s="2">
        <f t="shared" si="1"/>
        <v>10.143333333333333</v>
      </c>
      <c r="AN18" s="1">
        <f t="shared" si="2"/>
        <v>0.25</v>
      </c>
      <c r="AO18" s="1">
        <f t="shared" si="3"/>
        <v>0</v>
      </c>
      <c r="AP18" s="5">
        <f t="shared" si="4"/>
        <v>10.393333333333333</v>
      </c>
    </row>
    <row r="19" spans="1:42">
      <c r="A19" s="1">
        <v>18</v>
      </c>
      <c r="B19" s="1" t="s">
        <v>142</v>
      </c>
      <c r="C19" s="1">
        <v>13210589</v>
      </c>
      <c r="D19" s="1" t="s">
        <v>143</v>
      </c>
      <c r="E19" s="1" t="s">
        <v>144</v>
      </c>
      <c r="F19" s="1"/>
      <c r="G19" s="1" t="s">
        <v>145</v>
      </c>
      <c r="H19" s="1" t="s">
        <v>146</v>
      </c>
      <c r="I19" s="1" t="s">
        <v>42</v>
      </c>
      <c r="J19" s="1" t="s">
        <v>60</v>
      </c>
      <c r="K19" s="1" t="s">
        <v>147</v>
      </c>
      <c r="L19" s="1" t="s">
        <v>45</v>
      </c>
      <c r="M19" s="1" t="s">
        <v>148</v>
      </c>
      <c r="N19" s="1" t="s">
        <v>146</v>
      </c>
      <c r="O19" s="1">
        <v>6092</v>
      </c>
      <c r="P19" s="1">
        <v>50857275</v>
      </c>
      <c r="Q19" s="1" t="s">
        <v>149</v>
      </c>
      <c r="R19" s="1">
        <v>2012</v>
      </c>
      <c r="S19" s="1" t="s">
        <v>48</v>
      </c>
      <c r="T19" s="1">
        <v>2</v>
      </c>
      <c r="U19" s="1" t="s">
        <v>150</v>
      </c>
      <c r="V19" s="1" t="s">
        <v>50</v>
      </c>
      <c r="W19" s="1" t="s">
        <v>51</v>
      </c>
      <c r="X19" s="1">
        <v>2016</v>
      </c>
      <c r="Y19" s="1" t="s">
        <v>73</v>
      </c>
      <c r="Z19" s="1">
        <v>10.08</v>
      </c>
      <c r="AA19" s="1">
        <v>0</v>
      </c>
      <c r="AB19" s="1" t="s">
        <v>52</v>
      </c>
      <c r="AC19" s="1">
        <v>10.52</v>
      </c>
      <c r="AD19" s="1">
        <v>1</v>
      </c>
      <c r="AE19" s="1" t="s">
        <v>54</v>
      </c>
      <c r="AF19" s="1">
        <v>10.050000000000001</v>
      </c>
      <c r="AG19" s="1">
        <v>1</v>
      </c>
      <c r="AH19" s="1"/>
      <c r="AI19" s="1"/>
      <c r="AJ19" s="1"/>
      <c r="AK19" s="1">
        <v>1</v>
      </c>
      <c r="AL19" s="1">
        <f t="shared" si="6"/>
        <v>1</v>
      </c>
      <c r="AM19" s="2">
        <f t="shared" si="1"/>
        <v>10.216666666666667</v>
      </c>
      <c r="AN19" s="1">
        <f t="shared" si="2"/>
        <v>0.5</v>
      </c>
      <c r="AO19" s="1">
        <f t="shared" si="3"/>
        <v>0.5</v>
      </c>
      <c r="AP19" s="5">
        <f t="shared" si="4"/>
        <v>10.216666666666667</v>
      </c>
    </row>
    <row r="20" spans="1:42">
      <c r="A20" s="1">
        <v>19</v>
      </c>
      <c r="B20" s="1" t="s">
        <v>151</v>
      </c>
      <c r="C20" s="1">
        <v>13214168</v>
      </c>
      <c r="D20" s="1" t="s">
        <v>152</v>
      </c>
      <c r="E20" s="1" t="s">
        <v>153</v>
      </c>
      <c r="F20" s="1" t="s">
        <v>154</v>
      </c>
      <c r="G20" s="1" t="s">
        <v>155</v>
      </c>
      <c r="H20" s="1" t="s">
        <v>156</v>
      </c>
      <c r="I20" s="1" t="s">
        <v>42</v>
      </c>
      <c r="J20" s="1" t="s">
        <v>43</v>
      </c>
      <c r="K20" s="1" t="s">
        <v>157</v>
      </c>
      <c r="L20" s="1" t="s">
        <v>45</v>
      </c>
      <c r="M20" s="1" t="s">
        <v>148</v>
      </c>
      <c r="N20" s="1" t="s">
        <v>156</v>
      </c>
      <c r="O20" s="1">
        <v>6020</v>
      </c>
      <c r="P20" s="1">
        <v>27996724</v>
      </c>
      <c r="Q20" s="1" t="s">
        <v>158</v>
      </c>
      <c r="R20" s="1">
        <v>2011</v>
      </c>
      <c r="S20" s="1" t="s">
        <v>48</v>
      </c>
      <c r="T20" s="1">
        <v>1</v>
      </c>
      <c r="U20" s="1" t="s">
        <v>159</v>
      </c>
      <c r="V20" s="1" t="s">
        <v>50</v>
      </c>
      <c r="W20" s="1" t="s">
        <v>51</v>
      </c>
      <c r="X20" s="1">
        <v>2015</v>
      </c>
      <c r="Y20" s="1" t="s">
        <v>103</v>
      </c>
      <c r="Z20" s="1">
        <v>10.1</v>
      </c>
      <c r="AA20" s="1">
        <v>0</v>
      </c>
      <c r="AB20" s="1" t="s">
        <v>73</v>
      </c>
      <c r="AC20" s="1">
        <v>10.039999999999999</v>
      </c>
      <c r="AD20" s="1">
        <v>1</v>
      </c>
      <c r="AE20" s="1" t="s">
        <v>53</v>
      </c>
      <c r="AF20" s="1">
        <v>10.38</v>
      </c>
      <c r="AG20" s="1">
        <v>1</v>
      </c>
      <c r="AH20" s="1"/>
      <c r="AI20" s="1"/>
      <c r="AJ20" s="1"/>
      <c r="AK20" s="1"/>
      <c r="AL20" s="1">
        <f t="shared" si="6"/>
        <v>1</v>
      </c>
      <c r="AM20" s="2">
        <f t="shared" si="1"/>
        <v>10.173333333333334</v>
      </c>
      <c r="AN20" s="1">
        <f t="shared" si="2"/>
        <v>0.5</v>
      </c>
      <c r="AO20" s="1">
        <f t="shared" si="3"/>
        <v>0.5</v>
      </c>
      <c r="AP20" s="5">
        <f t="shared" si="4"/>
        <v>10.173333333333334</v>
      </c>
    </row>
    <row r="21" spans="1:42">
      <c r="A21" s="1">
        <v>20</v>
      </c>
      <c r="B21" s="1" t="s">
        <v>160</v>
      </c>
      <c r="C21" s="1">
        <v>13200927</v>
      </c>
      <c r="D21" s="1" t="s">
        <v>161</v>
      </c>
      <c r="E21" s="1" t="s">
        <v>162</v>
      </c>
      <c r="F21" s="1" t="s">
        <v>162</v>
      </c>
      <c r="G21" s="1" t="s">
        <v>163</v>
      </c>
      <c r="H21" s="1" t="s">
        <v>164</v>
      </c>
      <c r="I21" s="1" t="s">
        <v>42</v>
      </c>
      <c r="J21" s="1" t="s">
        <v>60</v>
      </c>
      <c r="K21" s="1" t="s">
        <v>165</v>
      </c>
      <c r="L21" s="1" t="s">
        <v>45</v>
      </c>
      <c r="M21" s="1" t="s">
        <v>148</v>
      </c>
      <c r="N21" s="1" t="s">
        <v>166</v>
      </c>
      <c r="O21" s="1">
        <v>6020</v>
      </c>
      <c r="P21" s="1">
        <v>27685288</v>
      </c>
      <c r="Q21" s="1" t="s">
        <v>167</v>
      </c>
      <c r="R21" s="1">
        <v>2012</v>
      </c>
      <c r="S21" s="1" t="s">
        <v>48</v>
      </c>
      <c r="T21" s="1">
        <v>0</v>
      </c>
      <c r="U21" s="1" t="s">
        <v>168</v>
      </c>
      <c r="V21" s="1" t="s">
        <v>50</v>
      </c>
      <c r="W21" s="1" t="s">
        <v>51</v>
      </c>
      <c r="X21" s="1">
        <v>2016</v>
      </c>
      <c r="Y21" s="1" t="s">
        <v>52</v>
      </c>
      <c r="Z21" s="1">
        <v>10.68</v>
      </c>
      <c r="AA21" s="1">
        <v>0</v>
      </c>
      <c r="AB21" s="1" t="s">
        <v>53</v>
      </c>
      <c r="AC21" s="1">
        <v>10.02</v>
      </c>
      <c r="AD21" s="1">
        <v>1</v>
      </c>
      <c r="AE21" s="1" t="s">
        <v>54</v>
      </c>
      <c r="AF21" s="1">
        <v>10.55</v>
      </c>
      <c r="AG21" s="1">
        <v>0</v>
      </c>
      <c r="AH21" s="1"/>
      <c r="AI21" s="1"/>
      <c r="AJ21" s="1"/>
      <c r="AK21" s="1">
        <v>1</v>
      </c>
      <c r="AL21" s="1">
        <f t="shared" si="6"/>
        <v>1</v>
      </c>
      <c r="AM21" s="2">
        <f t="shared" si="1"/>
        <v>10.416666666666666</v>
      </c>
      <c r="AN21" s="1">
        <f t="shared" si="2"/>
        <v>0.25</v>
      </c>
      <c r="AO21" s="1">
        <f t="shared" si="3"/>
        <v>0.5</v>
      </c>
      <c r="AP21" s="5">
        <f t="shared" si="4"/>
        <v>10.166666666666666</v>
      </c>
    </row>
    <row r="22" spans="1:42">
      <c r="A22" s="1">
        <v>21</v>
      </c>
      <c r="B22" s="1" t="s">
        <v>55</v>
      </c>
      <c r="C22" s="1">
        <v>11023323</v>
      </c>
      <c r="D22" s="1" t="s">
        <v>56</v>
      </c>
      <c r="E22" s="1" t="s">
        <v>57</v>
      </c>
      <c r="F22" s="1"/>
      <c r="G22" s="1" t="s">
        <v>58</v>
      </c>
      <c r="H22" s="1" t="s">
        <v>59</v>
      </c>
      <c r="I22" s="1" t="s">
        <v>42</v>
      </c>
      <c r="J22" s="1" t="s">
        <v>60</v>
      </c>
      <c r="K22" s="1" t="s">
        <v>61</v>
      </c>
      <c r="L22" s="1" t="s">
        <v>45</v>
      </c>
      <c r="M22" s="1" t="s">
        <v>62</v>
      </c>
      <c r="N22" s="1" t="s">
        <v>59</v>
      </c>
      <c r="O22" s="1">
        <v>3082</v>
      </c>
      <c r="P22" s="1">
        <v>27906971</v>
      </c>
      <c r="Q22" s="1" t="s">
        <v>63</v>
      </c>
      <c r="R22" s="1">
        <v>2012</v>
      </c>
      <c r="S22" s="1" t="s">
        <v>48</v>
      </c>
      <c r="T22" s="1">
        <v>0</v>
      </c>
      <c r="U22" s="1" t="s">
        <v>49</v>
      </c>
      <c r="V22" s="1" t="s">
        <v>50</v>
      </c>
      <c r="W22" s="1" t="s">
        <v>51</v>
      </c>
      <c r="X22" s="1">
        <v>2016</v>
      </c>
      <c r="Y22" s="1" t="s">
        <v>52</v>
      </c>
      <c r="Z22" s="1">
        <v>10</v>
      </c>
      <c r="AA22" s="1">
        <v>0</v>
      </c>
      <c r="AB22" s="1" t="s">
        <v>53</v>
      </c>
      <c r="AC22" s="1">
        <v>10.130000000000001</v>
      </c>
      <c r="AD22" s="1">
        <v>1</v>
      </c>
      <c r="AE22" s="1" t="s">
        <v>54</v>
      </c>
      <c r="AF22" s="1">
        <v>10.26</v>
      </c>
      <c r="AG22" s="1">
        <v>1</v>
      </c>
      <c r="AH22" s="1"/>
      <c r="AI22" s="1"/>
      <c r="AJ22" s="1"/>
      <c r="AK22" s="1"/>
      <c r="AL22" s="1">
        <f t="shared" si="6"/>
        <v>1</v>
      </c>
      <c r="AM22" s="2">
        <f t="shared" si="1"/>
        <v>10.130000000000001</v>
      </c>
      <c r="AN22" s="1">
        <f t="shared" si="2"/>
        <v>0.5</v>
      </c>
      <c r="AO22" s="1">
        <f t="shared" si="3"/>
        <v>0.5</v>
      </c>
      <c r="AP22" s="5">
        <f t="shared" si="4"/>
        <v>10.130000000000001</v>
      </c>
    </row>
    <row r="23" spans="1:42">
      <c r="A23" s="1">
        <v>22</v>
      </c>
      <c r="B23" s="1" t="s">
        <v>64</v>
      </c>
      <c r="C23" s="1">
        <v>6921889</v>
      </c>
      <c r="D23" s="1" t="s">
        <v>65</v>
      </c>
      <c r="E23" s="1" t="s">
        <v>66</v>
      </c>
      <c r="F23" s="1" t="s">
        <v>65</v>
      </c>
      <c r="G23" s="1" t="s">
        <v>67</v>
      </c>
      <c r="H23" s="1" t="s">
        <v>68</v>
      </c>
      <c r="I23" s="1" t="s">
        <v>42</v>
      </c>
      <c r="J23" s="1" t="s">
        <v>43</v>
      </c>
      <c r="K23" s="1" t="s">
        <v>69</v>
      </c>
      <c r="L23" s="1" t="s">
        <v>45</v>
      </c>
      <c r="M23" s="1" t="s">
        <v>70</v>
      </c>
      <c r="N23" s="1" t="s">
        <v>71</v>
      </c>
      <c r="O23" s="1">
        <v>5054</v>
      </c>
      <c r="P23" s="1">
        <v>58252994</v>
      </c>
      <c r="Q23" s="1" t="s">
        <v>72</v>
      </c>
      <c r="R23" s="1">
        <v>2011</v>
      </c>
      <c r="S23" s="1" t="s">
        <v>48</v>
      </c>
      <c r="T23" s="1">
        <v>1</v>
      </c>
      <c r="U23" s="1" t="s">
        <v>49</v>
      </c>
      <c r="V23" s="1" t="s">
        <v>50</v>
      </c>
      <c r="W23" s="1" t="s">
        <v>51</v>
      </c>
      <c r="X23" s="1">
        <v>2015</v>
      </c>
      <c r="Y23" s="1" t="s">
        <v>73</v>
      </c>
      <c r="Z23" s="1">
        <v>10.09</v>
      </c>
      <c r="AA23" s="1">
        <v>1</v>
      </c>
      <c r="AB23" s="1" t="s">
        <v>52</v>
      </c>
      <c r="AC23" s="1">
        <v>10.3</v>
      </c>
      <c r="AD23" s="1">
        <v>1</v>
      </c>
      <c r="AE23" s="1" t="s">
        <v>53</v>
      </c>
      <c r="AF23" s="1">
        <v>10</v>
      </c>
      <c r="AG23" s="1">
        <v>0</v>
      </c>
      <c r="AH23" s="1"/>
      <c r="AI23" s="1"/>
      <c r="AJ23" s="1"/>
      <c r="AK23" s="1"/>
      <c r="AL23" s="1">
        <f t="shared" si="6"/>
        <v>1</v>
      </c>
      <c r="AM23" s="2">
        <f t="shared" si="1"/>
        <v>10.130000000000001</v>
      </c>
      <c r="AN23" s="1">
        <f t="shared" si="2"/>
        <v>0.5</v>
      </c>
      <c r="AO23" s="1">
        <f t="shared" si="3"/>
        <v>0.5</v>
      </c>
      <c r="AP23" s="5">
        <f t="shared" si="4"/>
        <v>10.130000000000001</v>
      </c>
    </row>
    <row r="24" spans="1:42">
      <c r="A24" s="1">
        <v>23</v>
      </c>
      <c r="B24" s="1" t="s">
        <v>300</v>
      </c>
      <c r="C24" s="1">
        <v>9989912</v>
      </c>
      <c r="D24" s="1" t="s">
        <v>301</v>
      </c>
      <c r="E24" s="1" t="s">
        <v>302</v>
      </c>
      <c r="F24" s="1"/>
      <c r="G24" s="1" t="s">
        <v>303</v>
      </c>
      <c r="H24" s="1" t="s">
        <v>304</v>
      </c>
      <c r="I24" s="1" t="s">
        <v>42</v>
      </c>
      <c r="J24" s="1" t="s">
        <v>60</v>
      </c>
      <c r="K24" s="1" t="s">
        <v>305</v>
      </c>
      <c r="L24" s="1" t="s">
        <v>45</v>
      </c>
      <c r="M24" s="1" t="s">
        <v>204</v>
      </c>
      <c r="N24" s="1" t="s">
        <v>306</v>
      </c>
      <c r="O24" s="1">
        <v>2135</v>
      </c>
      <c r="P24" s="1">
        <v>21876201</v>
      </c>
      <c r="Q24" s="1" t="s">
        <v>307</v>
      </c>
      <c r="R24" s="1">
        <v>2013</v>
      </c>
      <c r="S24" s="1" t="s">
        <v>48</v>
      </c>
      <c r="T24" s="1">
        <v>0</v>
      </c>
      <c r="U24" s="1" t="s">
        <v>49</v>
      </c>
      <c r="V24" s="1" t="s">
        <v>50</v>
      </c>
      <c r="W24" s="1" t="s">
        <v>51</v>
      </c>
      <c r="X24" s="1">
        <v>2016</v>
      </c>
      <c r="Y24" s="1" t="s">
        <v>52</v>
      </c>
      <c r="Z24" s="1">
        <v>10.1</v>
      </c>
      <c r="AA24" s="1">
        <v>0</v>
      </c>
      <c r="AB24" s="1" t="s">
        <v>53</v>
      </c>
      <c r="AC24" s="1">
        <v>10</v>
      </c>
      <c r="AD24" s="1">
        <v>0</v>
      </c>
      <c r="AE24" s="1" t="s">
        <v>54</v>
      </c>
      <c r="AF24" s="1">
        <v>10.18</v>
      </c>
      <c r="AG24" s="1">
        <v>0</v>
      </c>
      <c r="AH24" s="1"/>
      <c r="AI24" s="1"/>
      <c r="AJ24" s="1"/>
      <c r="AK24" s="1"/>
      <c r="AL24" s="1">
        <f t="shared" si="6"/>
        <v>0</v>
      </c>
      <c r="AM24" s="2">
        <f t="shared" si="1"/>
        <v>10.093333333333334</v>
      </c>
      <c r="AN24" s="1">
        <f t="shared" si="2"/>
        <v>0</v>
      </c>
      <c r="AO24" s="1">
        <f t="shared" si="3"/>
        <v>0</v>
      </c>
      <c r="AP24" s="5">
        <f t="shared" si="4"/>
        <v>10.093333333333334</v>
      </c>
    </row>
    <row r="25" spans="1:42">
      <c r="A25" s="1">
        <v>24</v>
      </c>
      <c r="B25" s="1" t="s">
        <v>214</v>
      </c>
      <c r="C25" s="1">
        <v>5948768</v>
      </c>
      <c r="D25" s="1" t="s">
        <v>215</v>
      </c>
      <c r="E25" s="1" t="s">
        <v>216</v>
      </c>
      <c r="F25" s="1" t="s">
        <v>215</v>
      </c>
      <c r="G25" s="1" t="s">
        <v>217</v>
      </c>
      <c r="H25" s="1" t="s">
        <v>218</v>
      </c>
      <c r="I25" s="1" t="s">
        <v>42</v>
      </c>
      <c r="J25" s="1" t="s">
        <v>43</v>
      </c>
      <c r="K25" s="1" t="s">
        <v>219</v>
      </c>
      <c r="L25" s="1" t="s">
        <v>45</v>
      </c>
      <c r="M25" s="1" t="s">
        <v>148</v>
      </c>
      <c r="N25" s="1" t="s">
        <v>218</v>
      </c>
      <c r="O25" s="1">
        <v>6020</v>
      </c>
      <c r="P25" s="1">
        <v>26356059</v>
      </c>
      <c r="Q25" s="1" t="s">
        <v>220</v>
      </c>
      <c r="R25" s="1">
        <v>2008</v>
      </c>
      <c r="S25" s="1" t="s">
        <v>48</v>
      </c>
      <c r="T25" s="1">
        <v>1</v>
      </c>
      <c r="U25" s="1" t="s">
        <v>49</v>
      </c>
      <c r="V25" s="1" t="s">
        <v>50</v>
      </c>
      <c r="W25" s="1" t="s">
        <v>51</v>
      </c>
      <c r="X25" s="1">
        <v>2012</v>
      </c>
      <c r="Y25" s="1" t="s">
        <v>101</v>
      </c>
      <c r="Z25" s="1">
        <v>10.8</v>
      </c>
      <c r="AA25" s="1">
        <v>0</v>
      </c>
      <c r="AB25" s="1" t="s">
        <v>102</v>
      </c>
      <c r="AC25" s="1">
        <v>10.11</v>
      </c>
      <c r="AD25" s="1">
        <v>1</v>
      </c>
      <c r="AE25" s="1" t="s">
        <v>103</v>
      </c>
      <c r="AF25" s="1">
        <v>10.1</v>
      </c>
      <c r="AG25" s="1">
        <v>0</v>
      </c>
      <c r="AH25" s="1"/>
      <c r="AI25" s="1"/>
      <c r="AJ25" s="1"/>
      <c r="AK25" s="1">
        <v>1</v>
      </c>
      <c r="AL25" s="1">
        <f t="shared" si="6"/>
        <v>1</v>
      </c>
      <c r="AM25" s="2">
        <f t="shared" si="1"/>
        <v>10.336666666666668</v>
      </c>
      <c r="AN25" s="1">
        <f t="shared" si="2"/>
        <v>0.25</v>
      </c>
      <c r="AO25" s="1">
        <f t="shared" si="3"/>
        <v>0.5</v>
      </c>
      <c r="AP25" s="5">
        <f t="shared" si="4"/>
        <v>10.086666666666668</v>
      </c>
    </row>
    <row r="26" spans="1:42">
      <c r="A26" s="1">
        <v>25</v>
      </c>
      <c r="B26" s="1" t="s">
        <v>244</v>
      </c>
      <c r="C26" s="1">
        <v>13447504</v>
      </c>
      <c r="D26" s="1" t="s">
        <v>245</v>
      </c>
      <c r="E26" s="1" t="s">
        <v>246</v>
      </c>
      <c r="F26" s="1"/>
      <c r="G26" s="1" t="s">
        <v>247</v>
      </c>
      <c r="H26" s="1" t="s">
        <v>248</v>
      </c>
      <c r="I26" s="1" t="s">
        <v>42</v>
      </c>
      <c r="J26" s="1" t="s">
        <v>43</v>
      </c>
      <c r="K26" s="1" t="s">
        <v>249</v>
      </c>
      <c r="L26" s="1" t="s">
        <v>45</v>
      </c>
      <c r="M26" s="1" t="s">
        <v>46</v>
      </c>
      <c r="N26" s="1" t="s">
        <v>250</v>
      </c>
      <c r="O26" s="1">
        <v>4151</v>
      </c>
      <c r="P26" s="1">
        <v>24931375</v>
      </c>
      <c r="Q26" s="1" t="s">
        <v>251</v>
      </c>
      <c r="R26" s="1">
        <v>2013</v>
      </c>
      <c r="S26" s="1" t="s">
        <v>48</v>
      </c>
      <c r="T26" s="1">
        <v>0</v>
      </c>
      <c r="U26" s="1" t="s">
        <v>49</v>
      </c>
      <c r="V26" s="1" t="s">
        <v>50</v>
      </c>
      <c r="W26" s="1" t="s">
        <v>51</v>
      </c>
      <c r="X26" s="1">
        <v>2016</v>
      </c>
      <c r="Y26" s="1" t="s">
        <v>52</v>
      </c>
      <c r="Z26" s="1">
        <v>10.199999999999999</v>
      </c>
      <c r="AA26" s="1">
        <v>0</v>
      </c>
      <c r="AB26" s="1" t="s">
        <v>53</v>
      </c>
      <c r="AC26" s="1">
        <v>10</v>
      </c>
      <c r="AD26" s="1">
        <v>0</v>
      </c>
      <c r="AE26" s="1" t="s">
        <v>54</v>
      </c>
      <c r="AF26" s="1">
        <v>10</v>
      </c>
      <c r="AG26" s="1">
        <v>0</v>
      </c>
      <c r="AH26" s="1"/>
      <c r="AI26" s="1"/>
      <c r="AJ26" s="1"/>
      <c r="AK26" s="1"/>
      <c r="AL26" s="1">
        <f t="shared" si="6"/>
        <v>0</v>
      </c>
      <c r="AM26" s="2">
        <f t="shared" si="1"/>
        <v>10.066666666666666</v>
      </c>
      <c r="AN26" s="1">
        <f t="shared" si="2"/>
        <v>0</v>
      </c>
      <c r="AO26" s="1">
        <f t="shared" si="3"/>
        <v>0</v>
      </c>
      <c r="AP26" s="5">
        <f t="shared" si="4"/>
        <v>10.066666666666666</v>
      </c>
    </row>
    <row r="27" spans="1:42">
      <c r="A27" s="1">
        <v>26</v>
      </c>
      <c r="B27" s="1" t="s">
        <v>337</v>
      </c>
      <c r="C27" s="1">
        <v>8831671</v>
      </c>
      <c r="D27" s="1" t="s">
        <v>338</v>
      </c>
      <c r="E27" s="1" t="s">
        <v>339</v>
      </c>
      <c r="F27" s="1"/>
      <c r="G27" s="1" t="s">
        <v>340</v>
      </c>
      <c r="H27" s="1" t="s">
        <v>136</v>
      </c>
      <c r="I27" s="1" t="s">
        <v>42</v>
      </c>
      <c r="J27" s="1" t="s">
        <v>60</v>
      </c>
      <c r="K27" s="1" t="s">
        <v>341</v>
      </c>
      <c r="L27" s="1" t="s">
        <v>45</v>
      </c>
      <c r="M27" s="1" t="s">
        <v>62</v>
      </c>
      <c r="N27" s="1" t="s">
        <v>312</v>
      </c>
      <c r="O27" s="1">
        <v>3040</v>
      </c>
      <c r="P27" s="1">
        <v>53940273</v>
      </c>
      <c r="Q27" s="1" t="s">
        <v>342</v>
      </c>
      <c r="R27" s="1">
        <v>2008</v>
      </c>
      <c r="S27" s="1" t="s">
        <v>48</v>
      </c>
      <c r="T27" s="1">
        <v>1</v>
      </c>
      <c r="U27" s="1" t="s">
        <v>49</v>
      </c>
      <c r="V27" s="1" t="s">
        <v>50</v>
      </c>
      <c r="W27" s="1" t="s">
        <v>51</v>
      </c>
      <c r="X27" s="1">
        <v>2012</v>
      </c>
      <c r="Y27" s="1" t="s">
        <v>194</v>
      </c>
      <c r="Z27" s="1">
        <v>10</v>
      </c>
      <c r="AA27" s="1">
        <v>0</v>
      </c>
      <c r="AB27" s="1" t="s">
        <v>101</v>
      </c>
      <c r="AC27" s="1">
        <v>10</v>
      </c>
      <c r="AD27" s="1">
        <v>1</v>
      </c>
      <c r="AE27" s="1" t="s">
        <v>103</v>
      </c>
      <c r="AF27" s="1">
        <v>10.119999999999999</v>
      </c>
      <c r="AG27" s="1">
        <v>1</v>
      </c>
      <c r="AH27" s="1"/>
      <c r="AI27" s="1"/>
      <c r="AJ27" s="1"/>
      <c r="AK27" s="1"/>
      <c r="AL27" s="1">
        <f t="shared" si="6"/>
        <v>1</v>
      </c>
      <c r="AM27" s="2">
        <f t="shared" si="1"/>
        <v>10.039999999999999</v>
      </c>
      <c r="AN27" s="1">
        <f t="shared" si="2"/>
        <v>0.5</v>
      </c>
      <c r="AO27" s="1">
        <f t="shared" si="3"/>
        <v>0.5</v>
      </c>
      <c r="AP27" s="5">
        <f t="shared" si="4"/>
        <v>10.039999999999999</v>
      </c>
    </row>
    <row r="28" spans="1:42">
      <c r="A28" s="1">
        <v>27</v>
      </c>
      <c r="B28" s="1" t="s">
        <v>252</v>
      </c>
      <c r="C28" s="1">
        <v>13438880</v>
      </c>
      <c r="D28" s="1" t="s">
        <v>253</v>
      </c>
      <c r="E28" s="1" t="s">
        <v>254</v>
      </c>
      <c r="F28" s="1"/>
      <c r="G28" s="1" t="s">
        <v>255</v>
      </c>
      <c r="H28" s="1" t="s">
        <v>186</v>
      </c>
      <c r="I28" s="1" t="s">
        <v>42</v>
      </c>
      <c r="J28" s="1" t="s">
        <v>43</v>
      </c>
      <c r="K28" s="1" t="s">
        <v>256</v>
      </c>
      <c r="L28" s="1" t="s">
        <v>45</v>
      </c>
      <c r="M28" s="1" t="s">
        <v>46</v>
      </c>
      <c r="N28" s="1" t="s">
        <v>257</v>
      </c>
      <c r="O28" s="1">
        <v>4151</v>
      </c>
      <c r="P28" s="1">
        <v>24766683</v>
      </c>
      <c r="Q28" s="1" t="s">
        <v>258</v>
      </c>
      <c r="R28" s="1">
        <v>2013</v>
      </c>
      <c r="S28" s="1" t="s">
        <v>48</v>
      </c>
      <c r="T28" s="1">
        <v>0</v>
      </c>
      <c r="U28" s="1" t="s">
        <v>49</v>
      </c>
      <c r="V28" s="1" t="s">
        <v>50</v>
      </c>
      <c r="W28" s="1" t="s">
        <v>51</v>
      </c>
      <c r="X28" s="1">
        <v>2016</v>
      </c>
      <c r="Y28" s="1" t="s">
        <v>52</v>
      </c>
      <c r="Z28" s="1">
        <v>10.07</v>
      </c>
      <c r="AA28" s="1">
        <v>0</v>
      </c>
      <c r="AB28" s="1" t="s">
        <v>53</v>
      </c>
      <c r="AC28" s="1">
        <v>10</v>
      </c>
      <c r="AD28" s="1">
        <v>0</v>
      </c>
      <c r="AE28" s="1" t="s">
        <v>54</v>
      </c>
      <c r="AF28" s="1">
        <v>10</v>
      </c>
      <c r="AG28" s="1">
        <v>0</v>
      </c>
      <c r="AH28" s="1"/>
      <c r="AI28" s="1"/>
      <c r="AJ28" s="1"/>
      <c r="AK28" s="1"/>
      <c r="AL28" s="1">
        <f t="shared" si="6"/>
        <v>0</v>
      </c>
      <c r="AM28" s="2">
        <f t="shared" si="1"/>
        <v>10.023333333333333</v>
      </c>
      <c r="AN28" s="1">
        <f t="shared" si="2"/>
        <v>0</v>
      </c>
      <c r="AO28" s="1">
        <f t="shared" si="3"/>
        <v>0</v>
      </c>
      <c r="AP28" s="5">
        <f t="shared" si="4"/>
        <v>10.023333333333333</v>
      </c>
    </row>
    <row r="29" spans="1:42">
      <c r="A29" s="1">
        <v>28</v>
      </c>
      <c r="B29" s="1" t="s">
        <v>275</v>
      </c>
      <c r="C29" s="1">
        <v>2761288</v>
      </c>
      <c r="D29" s="1" t="s">
        <v>276</v>
      </c>
      <c r="E29" s="1" t="s">
        <v>277</v>
      </c>
      <c r="F29" s="1"/>
      <c r="G29" s="1" t="s">
        <v>278</v>
      </c>
      <c r="H29" s="1" t="s">
        <v>279</v>
      </c>
      <c r="I29" s="1" t="s">
        <v>42</v>
      </c>
      <c r="J29" s="1" t="s">
        <v>60</v>
      </c>
      <c r="K29" s="1" t="s">
        <v>280</v>
      </c>
      <c r="L29" s="1" t="s">
        <v>45</v>
      </c>
      <c r="M29" s="1" t="s">
        <v>182</v>
      </c>
      <c r="N29" s="1" t="s">
        <v>281</v>
      </c>
      <c r="O29" s="1">
        <v>1210</v>
      </c>
      <c r="P29" s="1">
        <v>98533694</v>
      </c>
      <c r="Q29" s="1" t="s">
        <v>282</v>
      </c>
      <c r="R29" s="1">
        <v>1989</v>
      </c>
      <c r="S29" s="1" t="s">
        <v>48</v>
      </c>
      <c r="T29" s="1">
        <v>0</v>
      </c>
      <c r="U29" s="1" t="s">
        <v>283</v>
      </c>
      <c r="V29" s="1" t="s">
        <v>50</v>
      </c>
      <c r="W29" s="1" t="s">
        <v>82</v>
      </c>
      <c r="X29" s="1">
        <v>1993</v>
      </c>
      <c r="Y29" s="1" t="s">
        <v>100</v>
      </c>
      <c r="Z29" s="1">
        <v>11.85</v>
      </c>
      <c r="AA29" s="1">
        <v>1</v>
      </c>
      <c r="AB29" s="1" t="s">
        <v>116</v>
      </c>
      <c r="AC29" s="1">
        <v>11.9</v>
      </c>
      <c r="AD29" s="1">
        <v>1</v>
      </c>
      <c r="AE29" s="1" t="s">
        <v>117</v>
      </c>
      <c r="AF29" s="1">
        <v>11.33</v>
      </c>
      <c r="AG29" s="1">
        <v>1</v>
      </c>
      <c r="AH29" s="1" t="s">
        <v>118</v>
      </c>
      <c r="AI29" s="1">
        <v>12.29</v>
      </c>
      <c r="AJ29" s="1">
        <v>1</v>
      </c>
      <c r="AK29" s="1"/>
      <c r="AL29" s="1">
        <f>SUM(X29-R29)-4</f>
        <v>0</v>
      </c>
      <c r="AM29" s="2">
        <f t="shared" ref="AM29:AM36" si="7">SUM(Z29+AC29+AF29+AI29)/4</f>
        <v>11.842499999999999</v>
      </c>
      <c r="AN29" s="1">
        <f t="shared" ref="AN29:AN36" si="8">SUM(AJ29+AG29+AD29+AA29)*0.25</f>
        <v>1</v>
      </c>
      <c r="AO29" s="1">
        <f t="shared" ref="AO29:AO36" si="9">SUM(AL29*0.5)</f>
        <v>0</v>
      </c>
      <c r="AP29" s="5">
        <f t="shared" ref="AP29:AP36" si="10">SUM(AM29+AN29-AO29)</f>
        <v>12.842499999999999</v>
      </c>
    </row>
    <row r="30" spans="1:42">
      <c r="A30" s="1">
        <v>29</v>
      </c>
      <c r="B30" s="1" t="s">
        <v>308</v>
      </c>
      <c r="C30" s="1">
        <v>8811446</v>
      </c>
      <c r="D30" s="1" t="s">
        <v>309</v>
      </c>
      <c r="E30" s="1" t="s">
        <v>310</v>
      </c>
      <c r="F30" s="1"/>
      <c r="G30" s="1" t="s">
        <v>311</v>
      </c>
      <c r="H30" s="1" t="s">
        <v>312</v>
      </c>
      <c r="I30" s="1" t="s">
        <v>42</v>
      </c>
      <c r="J30" s="1" t="s">
        <v>43</v>
      </c>
      <c r="K30" s="1" t="s">
        <v>313</v>
      </c>
      <c r="L30" s="1" t="s">
        <v>45</v>
      </c>
      <c r="M30" s="1" t="s">
        <v>62</v>
      </c>
      <c r="N30" s="1" t="s">
        <v>314</v>
      </c>
      <c r="O30" s="1">
        <v>3040</v>
      </c>
      <c r="P30" s="1">
        <v>20710759</v>
      </c>
      <c r="Q30" s="1" t="s">
        <v>315</v>
      </c>
      <c r="R30" s="1">
        <v>2005</v>
      </c>
      <c r="S30" s="1" t="s">
        <v>48</v>
      </c>
      <c r="T30" s="1">
        <v>0</v>
      </c>
      <c r="U30" s="1" t="s">
        <v>49</v>
      </c>
      <c r="V30" s="1" t="s">
        <v>50</v>
      </c>
      <c r="W30" s="1" t="s">
        <v>82</v>
      </c>
      <c r="X30" s="1">
        <v>2009</v>
      </c>
      <c r="Y30" s="1" t="s">
        <v>86</v>
      </c>
      <c r="Z30" s="1">
        <v>11.5</v>
      </c>
      <c r="AA30" s="1">
        <v>1</v>
      </c>
      <c r="AB30" s="1" t="s">
        <v>192</v>
      </c>
      <c r="AC30" s="1">
        <v>11.23</v>
      </c>
      <c r="AD30" s="1">
        <v>1</v>
      </c>
      <c r="AE30" s="1" t="s">
        <v>193</v>
      </c>
      <c r="AF30" s="1">
        <v>10.82</v>
      </c>
      <c r="AG30" s="1">
        <v>1</v>
      </c>
      <c r="AH30" s="1" t="s">
        <v>194</v>
      </c>
      <c r="AI30" s="1">
        <v>10.94</v>
      </c>
      <c r="AJ30" s="1">
        <v>1</v>
      </c>
      <c r="AK30" s="1"/>
      <c r="AL30" s="1">
        <f>SUM(X30-R30)-4</f>
        <v>0</v>
      </c>
      <c r="AM30" s="2">
        <f t="shared" si="7"/>
        <v>11.122499999999999</v>
      </c>
      <c r="AN30" s="1">
        <f t="shared" si="8"/>
        <v>1</v>
      </c>
      <c r="AO30" s="1">
        <f t="shared" si="9"/>
        <v>0</v>
      </c>
      <c r="AP30" s="5">
        <f t="shared" si="10"/>
        <v>12.122499999999999</v>
      </c>
    </row>
    <row r="31" spans="1:42">
      <c r="A31" s="1">
        <v>30</v>
      </c>
      <c r="B31" s="1" t="s">
        <v>329</v>
      </c>
      <c r="C31" s="1">
        <v>5805453</v>
      </c>
      <c r="D31" s="1" t="s">
        <v>330</v>
      </c>
      <c r="E31" s="1" t="s">
        <v>331</v>
      </c>
      <c r="F31" s="1"/>
      <c r="G31" s="1" t="s">
        <v>332</v>
      </c>
      <c r="H31" s="1" t="s">
        <v>333</v>
      </c>
      <c r="I31" s="1" t="s">
        <v>42</v>
      </c>
      <c r="J31" s="1" t="s">
        <v>60</v>
      </c>
      <c r="K31" s="1" t="s">
        <v>334</v>
      </c>
      <c r="L31" s="1" t="s">
        <v>45</v>
      </c>
      <c r="M31" s="1" t="s">
        <v>148</v>
      </c>
      <c r="N31" s="1" t="s">
        <v>335</v>
      </c>
      <c r="O31" s="1">
        <v>6052</v>
      </c>
      <c r="P31" s="1">
        <v>97645902</v>
      </c>
      <c r="Q31" s="1" t="s">
        <v>336</v>
      </c>
      <c r="R31" s="1">
        <v>1990</v>
      </c>
      <c r="S31" s="1" t="s">
        <v>48</v>
      </c>
      <c r="T31" s="1">
        <v>9</v>
      </c>
      <c r="U31" s="1" t="s">
        <v>49</v>
      </c>
      <c r="V31" s="1" t="s">
        <v>50</v>
      </c>
      <c r="W31" s="1" t="s">
        <v>82</v>
      </c>
      <c r="X31" s="1">
        <v>2004</v>
      </c>
      <c r="Y31" s="1" t="s">
        <v>116</v>
      </c>
      <c r="Z31" s="1">
        <v>11</v>
      </c>
      <c r="AA31" s="1">
        <v>1</v>
      </c>
      <c r="AB31" s="1" t="s">
        <v>117</v>
      </c>
      <c r="AC31" s="1">
        <v>10.45</v>
      </c>
      <c r="AD31" s="1">
        <v>1</v>
      </c>
      <c r="AE31" s="1" t="s">
        <v>118</v>
      </c>
      <c r="AF31" s="1">
        <v>10.16</v>
      </c>
      <c r="AG31" s="1">
        <v>1</v>
      </c>
      <c r="AH31" s="1" t="s">
        <v>84</v>
      </c>
      <c r="AI31" s="1">
        <v>11</v>
      </c>
      <c r="AJ31" s="1">
        <v>0</v>
      </c>
      <c r="AK31" s="1"/>
      <c r="AL31" s="1">
        <v>0</v>
      </c>
      <c r="AM31" s="2">
        <f t="shared" si="7"/>
        <v>10.6525</v>
      </c>
      <c r="AN31" s="1">
        <f t="shared" si="8"/>
        <v>0.75</v>
      </c>
      <c r="AO31" s="1">
        <f t="shared" si="9"/>
        <v>0</v>
      </c>
      <c r="AP31" s="5">
        <f t="shared" si="10"/>
        <v>11.4025</v>
      </c>
    </row>
    <row r="32" spans="1:42">
      <c r="A32" s="1">
        <v>31</v>
      </c>
      <c r="B32" s="1" t="s">
        <v>74</v>
      </c>
      <c r="C32" s="1">
        <v>6192386</v>
      </c>
      <c r="D32" s="1" t="s">
        <v>75</v>
      </c>
      <c r="E32" s="1" t="s">
        <v>76</v>
      </c>
      <c r="F32" s="1"/>
      <c r="G32" s="1" t="s">
        <v>77</v>
      </c>
      <c r="H32" s="1" t="s">
        <v>78</v>
      </c>
      <c r="I32" s="1" t="s">
        <v>42</v>
      </c>
      <c r="J32" s="1" t="s">
        <v>43</v>
      </c>
      <c r="K32" s="1" t="s">
        <v>79</v>
      </c>
      <c r="L32" s="1" t="s">
        <v>45</v>
      </c>
      <c r="M32" s="1" t="s">
        <v>70</v>
      </c>
      <c r="N32" s="1" t="s">
        <v>80</v>
      </c>
      <c r="O32" s="1">
        <v>5015</v>
      </c>
      <c r="P32" s="1">
        <v>93521568</v>
      </c>
      <c r="Q32" s="1" t="s">
        <v>81</v>
      </c>
      <c r="R32" s="1">
        <v>2002</v>
      </c>
      <c r="S32" s="1" t="s">
        <v>48</v>
      </c>
      <c r="T32" s="1">
        <v>0</v>
      </c>
      <c r="U32" s="1" t="s">
        <v>49</v>
      </c>
      <c r="V32" s="1" t="s">
        <v>50</v>
      </c>
      <c r="W32" s="1" t="s">
        <v>82</v>
      </c>
      <c r="X32" s="1">
        <v>2006</v>
      </c>
      <c r="Y32" s="1" t="s">
        <v>83</v>
      </c>
      <c r="Z32" s="1">
        <v>10.54</v>
      </c>
      <c r="AA32" s="1">
        <v>1</v>
      </c>
      <c r="AB32" s="1" t="s">
        <v>84</v>
      </c>
      <c r="AC32" s="1">
        <v>11.45</v>
      </c>
      <c r="AD32" s="1">
        <v>1</v>
      </c>
      <c r="AE32" s="1" t="s">
        <v>85</v>
      </c>
      <c r="AF32" s="1">
        <v>9.82</v>
      </c>
      <c r="AG32" s="1">
        <v>1</v>
      </c>
      <c r="AH32" s="1" t="s">
        <v>86</v>
      </c>
      <c r="AI32" s="1">
        <v>9.61</v>
      </c>
      <c r="AJ32" s="1">
        <v>1</v>
      </c>
      <c r="AK32" s="1"/>
      <c r="AL32" s="1">
        <f>SUM(X32-R32)-4</f>
        <v>0</v>
      </c>
      <c r="AM32" s="2">
        <f t="shared" si="7"/>
        <v>10.355</v>
      </c>
      <c r="AN32" s="1">
        <f t="shared" si="8"/>
        <v>1</v>
      </c>
      <c r="AO32" s="1">
        <f t="shared" si="9"/>
        <v>0</v>
      </c>
      <c r="AP32" s="5">
        <f t="shared" si="10"/>
        <v>11.355</v>
      </c>
    </row>
    <row r="33" spans="1:42">
      <c r="A33" s="1">
        <v>32</v>
      </c>
      <c r="B33" s="1" t="s">
        <v>221</v>
      </c>
      <c r="C33" s="1">
        <v>2728524</v>
      </c>
      <c r="D33" s="1" t="s">
        <v>222</v>
      </c>
      <c r="E33" s="1" t="s">
        <v>223</v>
      </c>
      <c r="F33" s="1"/>
      <c r="G33" s="1" t="s">
        <v>224</v>
      </c>
      <c r="H33" s="1" t="s">
        <v>225</v>
      </c>
      <c r="I33" s="1" t="s">
        <v>42</v>
      </c>
      <c r="J33" s="1" t="s">
        <v>60</v>
      </c>
      <c r="K33" s="1" t="s">
        <v>226</v>
      </c>
      <c r="L33" s="1" t="s">
        <v>45</v>
      </c>
      <c r="M33" s="1" t="s">
        <v>182</v>
      </c>
      <c r="N33" s="1" t="s">
        <v>183</v>
      </c>
      <c r="O33" s="1">
        <v>1250</v>
      </c>
      <c r="P33" s="1">
        <v>98501218</v>
      </c>
      <c r="Q33" s="1" t="s">
        <v>227</v>
      </c>
      <c r="R33" s="1">
        <v>1987</v>
      </c>
      <c r="S33" s="1" t="s">
        <v>228</v>
      </c>
      <c r="T33" s="1">
        <v>0</v>
      </c>
      <c r="U33" s="1" t="s">
        <v>49</v>
      </c>
      <c r="V33" s="1" t="s">
        <v>50</v>
      </c>
      <c r="W33" s="1" t="s">
        <v>82</v>
      </c>
      <c r="X33" s="1">
        <v>1993</v>
      </c>
      <c r="Y33" s="1" t="s">
        <v>100</v>
      </c>
      <c r="Z33" s="1">
        <v>11.18</v>
      </c>
      <c r="AA33" s="1">
        <v>1</v>
      </c>
      <c r="AB33" s="1" t="s">
        <v>116</v>
      </c>
      <c r="AC33" s="1">
        <v>12.19</v>
      </c>
      <c r="AD33" s="1">
        <v>1</v>
      </c>
      <c r="AE33" s="1" t="s">
        <v>117</v>
      </c>
      <c r="AF33" s="1">
        <v>11.6</v>
      </c>
      <c r="AG33" s="1">
        <v>1</v>
      </c>
      <c r="AH33" s="1" t="s">
        <v>118</v>
      </c>
      <c r="AI33" s="1">
        <v>10.25</v>
      </c>
      <c r="AJ33" s="1">
        <v>1</v>
      </c>
      <c r="AK33" s="1"/>
      <c r="AL33" s="1">
        <f>SUM(X33-R33)-4</f>
        <v>2</v>
      </c>
      <c r="AM33" s="2">
        <f t="shared" si="7"/>
        <v>11.305</v>
      </c>
      <c r="AN33" s="1">
        <f t="shared" si="8"/>
        <v>1</v>
      </c>
      <c r="AO33" s="1">
        <f t="shared" si="9"/>
        <v>1</v>
      </c>
      <c r="AP33" s="5">
        <f t="shared" si="10"/>
        <v>11.305</v>
      </c>
    </row>
    <row r="34" spans="1:42">
      <c r="A34" s="1">
        <v>33</v>
      </c>
      <c r="B34" s="1" t="s">
        <v>110</v>
      </c>
      <c r="C34" s="1">
        <v>3392196</v>
      </c>
      <c r="D34" s="1" t="s">
        <v>111</v>
      </c>
      <c r="E34" s="1" t="s">
        <v>112</v>
      </c>
      <c r="F34" s="1"/>
      <c r="G34" s="1" t="s">
        <v>113</v>
      </c>
      <c r="H34" s="1" t="s">
        <v>114</v>
      </c>
      <c r="I34" s="1" t="s">
        <v>42</v>
      </c>
      <c r="J34" s="1" t="s">
        <v>60</v>
      </c>
      <c r="K34" s="1" t="s">
        <v>115</v>
      </c>
      <c r="L34" s="1" t="s">
        <v>45</v>
      </c>
      <c r="M34" s="1" t="s">
        <v>62</v>
      </c>
      <c r="N34" s="1" t="s">
        <v>59</v>
      </c>
      <c r="O34" s="1">
        <v>3040</v>
      </c>
      <c r="P34" s="1">
        <v>97214182</v>
      </c>
      <c r="Q34" s="1" t="s">
        <v>63</v>
      </c>
      <c r="R34" s="1">
        <v>1989</v>
      </c>
      <c r="S34" s="1" t="s">
        <v>48</v>
      </c>
      <c r="T34" s="1">
        <v>2</v>
      </c>
      <c r="U34" s="1" t="s">
        <v>49</v>
      </c>
      <c r="V34" s="1" t="s">
        <v>50</v>
      </c>
      <c r="W34" s="1" t="s">
        <v>82</v>
      </c>
      <c r="X34" s="1">
        <v>1995</v>
      </c>
      <c r="Y34" s="1" t="s">
        <v>116</v>
      </c>
      <c r="Z34" s="1">
        <v>10.81</v>
      </c>
      <c r="AA34" s="1">
        <v>1</v>
      </c>
      <c r="AB34" s="1" t="s">
        <v>117</v>
      </c>
      <c r="AC34" s="1">
        <v>10.5</v>
      </c>
      <c r="AD34" s="1">
        <v>0</v>
      </c>
      <c r="AE34" s="1" t="s">
        <v>118</v>
      </c>
      <c r="AF34" s="1">
        <v>12</v>
      </c>
      <c r="AG34" s="1">
        <v>1</v>
      </c>
      <c r="AH34" s="1" t="s">
        <v>119</v>
      </c>
      <c r="AI34" s="1">
        <v>12</v>
      </c>
      <c r="AJ34" s="1">
        <v>1</v>
      </c>
      <c r="AK34" s="1">
        <v>2</v>
      </c>
      <c r="AL34" s="1">
        <f>SUM(X34-R34)-4</f>
        <v>2</v>
      </c>
      <c r="AM34" s="2">
        <f t="shared" si="7"/>
        <v>11.327500000000001</v>
      </c>
      <c r="AN34" s="1">
        <f t="shared" si="8"/>
        <v>0.75</v>
      </c>
      <c r="AO34" s="1">
        <f t="shared" si="9"/>
        <v>1</v>
      </c>
      <c r="AP34" s="5">
        <f t="shared" si="10"/>
        <v>11.077500000000001</v>
      </c>
    </row>
    <row r="35" spans="1:42">
      <c r="A35" s="1">
        <v>34</v>
      </c>
      <c r="B35" s="1" t="s">
        <v>87</v>
      </c>
      <c r="C35" s="1">
        <v>3454817</v>
      </c>
      <c r="D35" s="1" t="s">
        <v>88</v>
      </c>
      <c r="E35" s="1" t="s">
        <v>89</v>
      </c>
      <c r="F35" s="1" t="s">
        <v>90</v>
      </c>
      <c r="G35" s="1" t="s">
        <v>91</v>
      </c>
      <c r="H35" s="1" t="s">
        <v>92</v>
      </c>
      <c r="I35" s="1" t="s">
        <v>42</v>
      </c>
      <c r="J35" s="1" t="s">
        <v>60</v>
      </c>
      <c r="K35" s="1" t="s">
        <v>93</v>
      </c>
      <c r="L35" s="1" t="s">
        <v>45</v>
      </c>
      <c r="M35" s="1" t="s">
        <v>46</v>
      </c>
      <c r="N35" s="1" t="s">
        <v>94</v>
      </c>
      <c r="O35" s="1">
        <v>3200</v>
      </c>
      <c r="P35" s="1">
        <v>97181473</v>
      </c>
      <c r="Q35" s="1" t="s">
        <v>95</v>
      </c>
      <c r="R35" s="1">
        <v>1987</v>
      </c>
      <c r="S35" s="1" t="s">
        <v>48</v>
      </c>
      <c r="T35" s="1">
        <v>3</v>
      </c>
      <c r="U35" s="1" t="s">
        <v>96</v>
      </c>
      <c r="V35" s="1" t="s">
        <v>50</v>
      </c>
      <c r="W35" s="1" t="s">
        <v>82</v>
      </c>
      <c r="X35" s="1">
        <v>1991</v>
      </c>
      <c r="Y35" s="1" t="s">
        <v>97</v>
      </c>
      <c r="Z35" s="1">
        <v>10</v>
      </c>
      <c r="AA35" s="1">
        <v>0</v>
      </c>
      <c r="AB35" s="1" t="s">
        <v>98</v>
      </c>
      <c r="AC35" s="1">
        <v>10</v>
      </c>
      <c r="AD35" s="1">
        <v>0</v>
      </c>
      <c r="AE35" s="1" t="s">
        <v>99</v>
      </c>
      <c r="AF35" s="1">
        <v>10</v>
      </c>
      <c r="AG35" s="1">
        <v>1</v>
      </c>
      <c r="AH35" s="1" t="s">
        <v>100</v>
      </c>
      <c r="AI35" s="1">
        <v>10</v>
      </c>
      <c r="AJ35" s="1">
        <v>1</v>
      </c>
      <c r="AK35" s="1">
        <v>8</v>
      </c>
      <c r="AL35" s="1">
        <f>SUM(X35-R35)-4</f>
        <v>0</v>
      </c>
      <c r="AM35" s="2">
        <f t="shared" si="7"/>
        <v>10</v>
      </c>
      <c r="AN35" s="1">
        <f t="shared" si="8"/>
        <v>0.5</v>
      </c>
      <c r="AO35" s="1">
        <f t="shared" si="9"/>
        <v>0</v>
      </c>
      <c r="AP35" s="5">
        <f t="shared" si="10"/>
        <v>10.5</v>
      </c>
    </row>
    <row r="36" spans="1:42">
      <c r="A36" s="1">
        <v>35</v>
      </c>
      <c r="B36" s="1" t="s">
        <v>130</v>
      </c>
      <c r="C36" s="1">
        <v>1308186</v>
      </c>
      <c r="D36" s="1" t="s">
        <v>131</v>
      </c>
      <c r="E36" s="1" t="s">
        <v>132</v>
      </c>
      <c r="F36" s="1"/>
      <c r="G36" s="1" t="s">
        <v>133</v>
      </c>
      <c r="H36" s="1" t="s">
        <v>134</v>
      </c>
      <c r="I36" s="1" t="s">
        <v>42</v>
      </c>
      <c r="J36" s="1" t="s">
        <v>60</v>
      </c>
      <c r="K36" s="1" t="s">
        <v>135</v>
      </c>
      <c r="L36" s="1" t="s">
        <v>45</v>
      </c>
      <c r="M36" s="1" t="s">
        <v>62</v>
      </c>
      <c r="N36" s="1" t="s">
        <v>136</v>
      </c>
      <c r="O36" s="1">
        <v>3021</v>
      </c>
      <c r="P36" s="1">
        <v>99175679</v>
      </c>
      <c r="Q36" s="1" t="s">
        <v>137</v>
      </c>
      <c r="R36" s="1">
        <v>1987</v>
      </c>
      <c r="S36" s="1" t="s">
        <v>138</v>
      </c>
      <c r="T36" s="1">
        <v>2</v>
      </c>
      <c r="U36" s="1" t="s">
        <v>49</v>
      </c>
      <c r="V36" s="1" t="s">
        <v>50</v>
      </c>
      <c r="W36" s="1" t="s">
        <v>82</v>
      </c>
      <c r="X36" s="1">
        <v>2002</v>
      </c>
      <c r="Y36" s="1" t="s">
        <v>139</v>
      </c>
      <c r="Z36" s="1">
        <v>11</v>
      </c>
      <c r="AA36" s="1">
        <v>0</v>
      </c>
      <c r="AB36" s="1" t="s">
        <v>140</v>
      </c>
      <c r="AC36" s="1">
        <v>11</v>
      </c>
      <c r="AD36" s="1">
        <v>1</v>
      </c>
      <c r="AE36" s="1" t="s">
        <v>99</v>
      </c>
      <c r="AF36" s="1">
        <v>10</v>
      </c>
      <c r="AG36" s="1">
        <v>0</v>
      </c>
      <c r="AH36" s="1" t="s">
        <v>141</v>
      </c>
      <c r="AI36" s="1">
        <v>10</v>
      </c>
      <c r="AJ36" s="1">
        <v>1</v>
      </c>
      <c r="AK36" s="1">
        <v>1</v>
      </c>
      <c r="AL36" s="1">
        <v>2</v>
      </c>
      <c r="AM36" s="2">
        <f t="shared" si="7"/>
        <v>10.5</v>
      </c>
      <c r="AN36" s="1">
        <f t="shared" si="8"/>
        <v>0.5</v>
      </c>
      <c r="AO36" s="1">
        <f t="shared" si="9"/>
        <v>1</v>
      </c>
      <c r="AP36" s="5">
        <f t="shared" si="10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Dell</cp:lastModifiedBy>
  <dcterms:created xsi:type="dcterms:W3CDTF">2016-08-02T10:10:21Z</dcterms:created>
  <dcterms:modified xsi:type="dcterms:W3CDTF">2016-08-18T13:17:55Z</dcterms:modified>
</cp:coreProperties>
</file>