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90" windowHeight="7755"/>
  </bookViews>
  <sheets>
    <sheet name="liste" sheetId="6" r:id="rId1"/>
  </sheets>
  <calcPr calcId="124519"/>
</workbook>
</file>

<file path=xl/calcChain.xml><?xml version="1.0" encoding="utf-8"?>
<calcChain xmlns="http://schemas.openxmlformats.org/spreadsheetml/2006/main">
  <c r="AM31" i="6"/>
  <c r="AL31"/>
  <c r="AK31"/>
  <c r="AN31" s="1"/>
  <c r="AM30"/>
  <c r="AL30"/>
  <c r="AK30"/>
  <c r="AN30" s="1"/>
  <c r="AM29"/>
  <c r="AL29"/>
  <c r="AK29"/>
  <c r="AN29" s="1"/>
  <c r="AM28"/>
  <c r="AL28"/>
  <c r="AK28"/>
  <c r="AN28" s="1"/>
  <c r="AM27"/>
  <c r="AL27"/>
  <c r="AK27"/>
  <c r="AN27" s="1"/>
  <c r="AM26"/>
  <c r="AL26"/>
  <c r="AK26"/>
  <c r="AN26" s="1"/>
  <c r="AM25"/>
  <c r="AL25"/>
  <c r="AK25"/>
  <c r="AN25" s="1"/>
  <c r="AM24"/>
  <c r="AL24"/>
  <c r="AK24"/>
  <c r="AN24" s="1"/>
  <c r="AM23"/>
  <c r="AL23"/>
  <c r="AK23"/>
  <c r="AN23" s="1"/>
  <c r="AM22"/>
  <c r="AL22"/>
  <c r="AK22"/>
  <c r="AN22" s="1"/>
  <c r="AM21"/>
  <c r="AL21"/>
  <c r="AK21"/>
  <c r="AN21" s="1"/>
  <c r="AM20"/>
  <c r="AL20"/>
  <c r="AK20"/>
  <c r="AN20" s="1"/>
  <c r="AM19"/>
  <c r="AL19"/>
  <c r="AK19"/>
  <c r="AN19" s="1"/>
  <c r="AM18"/>
  <c r="AL18"/>
  <c r="AK18"/>
  <c r="AN18" s="1"/>
  <c r="AN17"/>
  <c r="AL17"/>
  <c r="AM16"/>
  <c r="AL16"/>
  <c r="AK16"/>
  <c r="AN16" s="1"/>
  <c r="AM15"/>
  <c r="AL15"/>
  <c r="AK15"/>
  <c r="AN15" s="1"/>
  <c r="AM14"/>
  <c r="AL14"/>
  <c r="AK14"/>
  <c r="AN14" s="1"/>
  <c r="AM13"/>
  <c r="AL13"/>
  <c r="AK13"/>
  <c r="AN13" s="1"/>
  <c r="AM12"/>
  <c r="AL12"/>
  <c r="AK12"/>
  <c r="AN12" s="1"/>
  <c r="AM11"/>
  <c r="AL11"/>
  <c r="AK11"/>
  <c r="AN11" s="1"/>
  <c r="AM10"/>
  <c r="AL10"/>
  <c r="AK10"/>
  <c r="AN10" s="1"/>
  <c r="AM9"/>
  <c r="AL9"/>
  <c r="AK9"/>
  <c r="AN9" s="1"/>
  <c r="AM8"/>
  <c r="AL8"/>
  <c r="AK8"/>
  <c r="AN8" s="1"/>
  <c r="AM7"/>
  <c r="AL7"/>
  <c r="AK7"/>
  <c r="AN7" s="1"/>
  <c r="AM6"/>
  <c r="AL6"/>
  <c r="AK6"/>
  <c r="AN6" s="1"/>
  <c r="AM5"/>
  <c r="AL5"/>
  <c r="AK5"/>
  <c r="AN5" s="1"/>
  <c r="AM4"/>
  <c r="AL4"/>
  <c r="AK4"/>
  <c r="AN4" s="1"/>
  <c r="AM3"/>
  <c r="AL3"/>
  <c r="AK3"/>
  <c r="AN3" s="1"/>
  <c r="AO21" l="1"/>
  <c r="AO30"/>
  <c r="AO4"/>
  <c r="AO8"/>
  <c r="AO16"/>
  <c r="AO17"/>
  <c r="AO18"/>
  <c r="AO5"/>
  <c r="AO9"/>
  <c r="AO10"/>
  <c r="AO15"/>
  <c r="AO22"/>
  <c r="AO23"/>
  <c r="AO24"/>
  <c r="AO6"/>
  <c r="AO19"/>
  <c r="AO3"/>
  <c r="AO31"/>
  <c r="AO12"/>
  <c r="AO13"/>
  <c r="AO14"/>
  <c r="AO26"/>
  <c r="AO27"/>
  <c r="AO28"/>
  <c r="AO29"/>
  <c r="AO25"/>
  <c r="AO7"/>
  <c r="AO11"/>
  <c r="AO20"/>
</calcChain>
</file>

<file path=xl/sharedStrings.xml><?xml version="1.0" encoding="utf-8"?>
<sst xmlns="http://schemas.openxmlformats.org/spreadsheetml/2006/main" count="738" uniqueCount="345">
  <si>
    <t>Dossier N°</t>
  </si>
  <si>
    <t>Ordre</t>
  </si>
  <si>
    <t>N° C.I.N. ou du passeport</t>
  </si>
  <si>
    <t>Nom</t>
  </si>
  <si>
    <t>Prénom</t>
  </si>
  <si>
    <t>Nom de jeune fille</t>
  </si>
  <si>
    <t>Date de naissance</t>
  </si>
  <si>
    <t>Lieu de naissance</t>
  </si>
  <si>
    <t>Nationalité</t>
  </si>
  <si>
    <t>Sexe</t>
  </si>
  <si>
    <t>Adresse complète</t>
  </si>
  <si>
    <t>Pays</t>
  </si>
  <si>
    <t>Gouvernorat</t>
  </si>
  <si>
    <t>Ville</t>
  </si>
  <si>
    <t>Code postal</t>
  </si>
  <si>
    <t>Téléphone</t>
  </si>
  <si>
    <t>Adresse e-mail</t>
  </si>
  <si>
    <t>Année du Bac</t>
  </si>
  <si>
    <t>Mention du bac</t>
  </si>
  <si>
    <t>Etablissement du dernier diplôme</t>
  </si>
  <si>
    <t>Spécialité</t>
  </si>
  <si>
    <t>Nature diplôme obtenu</t>
  </si>
  <si>
    <t xml:space="preserve">Année d´obtention du diplôme </t>
  </si>
  <si>
    <t>Année Univ. 1</t>
  </si>
  <si>
    <t>Moyenne 1</t>
  </si>
  <si>
    <t>Session 1</t>
  </si>
  <si>
    <t>Année Univ. 2</t>
  </si>
  <si>
    <t>Moyenne 2</t>
  </si>
  <si>
    <t>Session 2</t>
  </si>
  <si>
    <t>Année Univ. 3</t>
  </si>
  <si>
    <t>Moyenne 3</t>
  </si>
  <si>
    <t>Session 3</t>
  </si>
  <si>
    <t>Année Univ. 4</t>
  </si>
  <si>
    <t>Moyenne 4</t>
  </si>
  <si>
    <t>Session 4</t>
  </si>
  <si>
    <t>Total des redoublements</t>
  </si>
  <si>
    <t>Choix 1</t>
  </si>
  <si>
    <t>Choix 2</t>
  </si>
  <si>
    <t>Moyenne terminale : Semestre 1</t>
  </si>
  <si>
    <t>Moyenne terminale : Semestre 2</t>
  </si>
  <si>
    <t>Date d'ajout</t>
  </si>
  <si>
    <t>Date de modification</t>
  </si>
  <si>
    <t xml:space="preserve"> 62/2016</t>
  </si>
  <si>
    <t>Hamdi</t>
  </si>
  <si>
    <t>abir</t>
  </si>
  <si>
    <t>1993-07-21</t>
  </si>
  <si>
    <t>Sidi Bouzid</t>
  </si>
  <si>
    <t>Tunisienne</t>
  </si>
  <si>
    <t>Féminin</t>
  </si>
  <si>
    <t>Maharés 3060/ Sfax</t>
  </si>
  <si>
    <t xml:space="preserve"> Tunisie </t>
  </si>
  <si>
    <t>sfax</t>
  </si>
  <si>
    <t>Maharés</t>
  </si>
  <si>
    <t>hamdiabir648@gmail.com</t>
  </si>
  <si>
    <t>Passable</t>
  </si>
  <si>
    <t>ISSH  Jendouba</t>
  </si>
  <si>
    <t>Histoire</t>
  </si>
  <si>
    <t>LICENCE FONDAMENTALE</t>
  </si>
  <si>
    <t>2012-2013</t>
  </si>
  <si>
    <t>2013-2014</t>
  </si>
  <si>
    <t>2015-2016</t>
  </si>
  <si>
    <t>Mastère de recherche en histoire</t>
  </si>
  <si>
    <t>Mastère de recherche Sociologie</t>
  </si>
  <si>
    <t>2016-07-15 10:19:01</t>
  </si>
  <si>
    <t>0000-00-00 00:00:00</t>
  </si>
  <si>
    <t>FLSH de Sfax</t>
  </si>
  <si>
    <t>2014-2015</t>
  </si>
  <si>
    <t>sidi Bouzid</t>
  </si>
  <si>
    <t>Menzel Bouzaeine</t>
  </si>
  <si>
    <t>2011-2012</t>
  </si>
  <si>
    <t>Mastère professionnelle Tourisme et patrimoine</t>
  </si>
  <si>
    <t>boubaker</t>
  </si>
  <si>
    <t>FLSH Sousse</t>
  </si>
  <si>
    <t>médenine</t>
  </si>
  <si>
    <t>sousse</t>
  </si>
  <si>
    <t>sidi bouzid</t>
  </si>
  <si>
    <t>Masculin</t>
  </si>
  <si>
    <t>2008-2009</t>
  </si>
  <si>
    <t>2010-2011</t>
  </si>
  <si>
    <t>2009-2010</t>
  </si>
  <si>
    <t xml:space="preserve"> 373/2016</t>
  </si>
  <si>
    <t>Belhadi</t>
  </si>
  <si>
    <t>Hassen</t>
  </si>
  <si>
    <t>1967-09-18</t>
  </si>
  <si>
    <t>56 Avenue Ali Belhouen Sidi Bouzid 9100</t>
  </si>
  <si>
    <t xml:space="preserve">Sidi Bouzid </t>
  </si>
  <si>
    <t>belhadihassen@yahoo.fr</t>
  </si>
  <si>
    <t>ISEFC</t>
  </si>
  <si>
    <t>MAITRISE</t>
  </si>
  <si>
    <t>1992-1993</t>
  </si>
  <si>
    <t>1993-1994</t>
  </si>
  <si>
    <t>1994-1995</t>
  </si>
  <si>
    <t>1995-1996</t>
  </si>
  <si>
    <t>Mastère de recherche en Géographie</t>
  </si>
  <si>
    <t>2016-07-15 17:50:37</t>
  </si>
  <si>
    <t xml:space="preserve"> 387/2016</t>
  </si>
  <si>
    <t>Raddaoui</t>
  </si>
  <si>
    <t>Faouzi</t>
  </si>
  <si>
    <t>1987-05-19</t>
  </si>
  <si>
    <t>Senad</t>
  </si>
  <si>
    <t>OM elalaag zannouch 2116 gafsa</t>
  </si>
  <si>
    <t>gafsa</t>
  </si>
  <si>
    <t>zannouch</t>
  </si>
  <si>
    <t>faouzi.gafsiano@gmail.com</t>
  </si>
  <si>
    <t>2007-2008</t>
  </si>
  <si>
    <t>2016-07-15 18:40:37</t>
  </si>
  <si>
    <t>1991-1992</t>
  </si>
  <si>
    <t>1996-1997</t>
  </si>
  <si>
    <t xml:space="preserve"> 497/2016</t>
  </si>
  <si>
    <t>athamna</t>
  </si>
  <si>
    <t>houda</t>
  </si>
  <si>
    <t>1990-01-01</t>
  </si>
  <si>
    <t>mednine</t>
  </si>
  <si>
    <t>sidi makhlouf mednine 4191</t>
  </si>
  <si>
    <t>sidi makhlouf</t>
  </si>
  <si>
    <t>benbelgacemilhem@hotmail.com</t>
  </si>
  <si>
    <t>2016-07-16 10:33:55</t>
  </si>
  <si>
    <t>2016-07-21 10:27:34</t>
  </si>
  <si>
    <t>Mahres</t>
  </si>
  <si>
    <t>kasserine</t>
  </si>
  <si>
    <t xml:space="preserve"> 857/2016</t>
  </si>
  <si>
    <t>Affi</t>
  </si>
  <si>
    <t>Ahmed</t>
  </si>
  <si>
    <t>1967-10-20</t>
  </si>
  <si>
    <t>Sidi bouzid</t>
  </si>
  <si>
    <t>Route Gafsa kilometre 2.5 chez affi amor</t>
  </si>
  <si>
    <t>affiahmed12@hotmail.com</t>
  </si>
  <si>
    <t>Bien</t>
  </si>
  <si>
    <t xml:space="preserve">faculté des lettres et des sciences humaine Mouritanie </t>
  </si>
  <si>
    <t>1990-1991</t>
  </si>
  <si>
    <t>2016-07-18 00:23:51</t>
  </si>
  <si>
    <t xml:space="preserve"> 885/2016</t>
  </si>
  <si>
    <t>tebra</t>
  </si>
  <si>
    <t>twil</t>
  </si>
  <si>
    <t>1994-10-15</t>
  </si>
  <si>
    <t>benikhadech</t>
  </si>
  <si>
    <t xml:space="preserve">Commerçant bechir bouabidi cité ezzouhour benikhadeche </t>
  </si>
  <si>
    <t>benikhadeche</t>
  </si>
  <si>
    <t>tebratwil@gmail.com</t>
  </si>
  <si>
    <t>2016-07-18 08:50:13</t>
  </si>
  <si>
    <t xml:space="preserve"> 887/2016</t>
  </si>
  <si>
    <t>Basma</t>
  </si>
  <si>
    <t>1991-08-05</t>
  </si>
  <si>
    <t>Maloussi - Menzel Bouzaeine</t>
  </si>
  <si>
    <t>Bir Elaraariya - Elgalel</t>
  </si>
  <si>
    <t>basmahamdi1991@gmail.com</t>
  </si>
  <si>
    <t>2016-07-18 10:10:19</t>
  </si>
  <si>
    <t xml:space="preserve"> 898/2016</t>
  </si>
  <si>
    <t>hallem</t>
  </si>
  <si>
    <t>saliha</t>
  </si>
  <si>
    <t>1990-07-27</t>
  </si>
  <si>
    <t>medenine</t>
  </si>
  <si>
    <t xml:space="preserve">avenue mansour el hoch librairie elmojtamaa medenine </t>
  </si>
  <si>
    <t>hallemsaliha@gmail.com</t>
  </si>
  <si>
    <t>2016-07-18 09:46:20</t>
  </si>
  <si>
    <t>brini</t>
  </si>
  <si>
    <t>1997-1998</t>
  </si>
  <si>
    <t xml:space="preserve"> 931/2016</t>
  </si>
  <si>
    <t>Attoui</t>
  </si>
  <si>
    <t>Khaireddine</t>
  </si>
  <si>
    <t>1992-11-27</t>
  </si>
  <si>
    <t>Mednine</t>
  </si>
  <si>
    <t>Ramla - kerkennah - 3070</t>
  </si>
  <si>
    <t>kerkennah</t>
  </si>
  <si>
    <t>attouikhaireddine@gmail.com</t>
  </si>
  <si>
    <t>2016-07-18 10:39:50</t>
  </si>
  <si>
    <t xml:space="preserve"> 971/2016</t>
  </si>
  <si>
    <t>mnissi</t>
  </si>
  <si>
    <t>emna</t>
  </si>
  <si>
    <t>1993-10-04</t>
  </si>
  <si>
    <t>hajeb layoun</t>
  </si>
  <si>
    <t>rue gabes  k 6.5 sfax</t>
  </si>
  <si>
    <t>mnissi365@gmail.com</t>
  </si>
  <si>
    <t>2016-07-18 13:01:04</t>
  </si>
  <si>
    <t xml:space="preserve"> 1170/2016</t>
  </si>
  <si>
    <t>ben rguiga</t>
  </si>
  <si>
    <t>rihab</t>
  </si>
  <si>
    <t>1992-12-20</t>
  </si>
  <si>
    <t>agareb</t>
  </si>
  <si>
    <t>sfax agareb cité ben ibrahim numero 109</t>
  </si>
  <si>
    <t>amalrebhi8@gmail.com</t>
  </si>
  <si>
    <t>2016-07-19 09:01:00</t>
  </si>
  <si>
    <t>2016-07-19 10:12:48</t>
  </si>
  <si>
    <t>majdi</t>
  </si>
  <si>
    <t>kairouan</t>
  </si>
  <si>
    <t>zied</t>
  </si>
  <si>
    <t xml:space="preserve"> 1315/2016</t>
  </si>
  <si>
    <t>Oni</t>
  </si>
  <si>
    <t>Ilyes</t>
  </si>
  <si>
    <t>1992-09-30</t>
  </si>
  <si>
    <t>Hjeb layon</t>
  </si>
  <si>
    <t>cite essaada hajeb layon</t>
  </si>
  <si>
    <t>Hjeb</t>
  </si>
  <si>
    <t>Ilyesoni@yahoo.com</t>
  </si>
  <si>
    <t>2016-07-19 15:15:39</t>
  </si>
  <si>
    <t xml:space="preserve"> 1497/2016</t>
  </si>
  <si>
    <t>fathila</t>
  </si>
  <si>
    <t>gassr lhalouf ben khdech</t>
  </si>
  <si>
    <t>ben khdech mednine 4110</t>
  </si>
  <si>
    <t>ben khdech</t>
  </si>
  <si>
    <t>2016-07-20 10:02:55</t>
  </si>
  <si>
    <t xml:space="preserve"> 1542/2016</t>
  </si>
  <si>
    <t>Zaidi</t>
  </si>
  <si>
    <t>Agla</t>
  </si>
  <si>
    <t>1992-03-13</t>
  </si>
  <si>
    <t>Menzel Cheker</t>
  </si>
  <si>
    <t>Mejel Dorj Menzel Cheker</t>
  </si>
  <si>
    <t>aglazaidi@gmail.com</t>
  </si>
  <si>
    <t>2016-07-20 11:46:04</t>
  </si>
  <si>
    <t>Autres</t>
  </si>
  <si>
    <t>Mastère professionnelle en sociologie</t>
  </si>
  <si>
    <t xml:space="preserve"> 1683/2016</t>
  </si>
  <si>
    <t>Noura</t>
  </si>
  <si>
    <t>Ourane</t>
  </si>
  <si>
    <t>1990-04-18</t>
  </si>
  <si>
    <t>Ourane sidi grib mahres sfax</t>
  </si>
  <si>
    <t>mahres</t>
  </si>
  <si>
    <t>norn09036@gmail.com</t>
  </si>
  <si>
    <t>2016-07-21 10:09:00</t>
  </si>
  <si>
    <t>2016-07-21 10:14:27</t>
  </si>
  <si>
    <t>kébili</t>
  </si>
  <si>
    <t xml:space="preserve"> 1717/2016</t>
  </si>
  <si>
    <t>Ben dermech</t>
  </si>
  <si>
    <t>Zeineb</t>
  </si>
  <si>
    <t>1992-02-07</t>
  </si>
  <si>
    <t>Tataouine</t>
  </si>
  <si>
    <t>13 rue de habib bourguiba Tataouine</t>
  </si>
  <si>
    <t>tataouine</t>
  </si>
  <si>
    <t>zeinebdermech@gmail.com</t>
  </si>
  <si>
    <t>2016-07-21 13:28:15</t>
  </si>
  <si>
    <t xml:space="preserve"> 1740/2016</t>
  </si>
  <si>
    <t>mouna</t>
  </si>
  <si>
    <t>gaaloul</t>
  </si>
  <si>
    <t>mouna gaaloul</t>
  </si>
  <si>
    <t>1992-06-22</t>
  </si>
  <si>
    <t>rue el houboub n°4 sahloul hammame sousse</t>
  </si>
  <si>
    <t>mouna.gaaloul@yahoo.fr</t>
  </si>
  <si>
    <t>2016-07-21 16:14:57</t>
  </si>
  <si>
    <t xml:space="preserve"> 1748/2016</t>
  </si>
  <si>
    <t>Saif</t>
  </si>
  <si>
    <t>Ben Chrouda</t>
  </si>
  <si>
    <t>1992-08-04</t>
  </si>
  <si>
    <t xml:space="preserve">Hencha </t>
  </si>
  <si>
    <t>Markez mosbah el hencha sfax</t>
  </si>
  <si>
    <t>Hencha</t>
  </si>
  <si>
    <t>ziedassili90@gmail.com</t>
  </si>
  <si>
    <t>2016-07-21 18:35:37</t>
  </si>
  <si>
    <t xml:space="preserve"> 1797/2016</t>
  </si>
  <si>
    <t>wahid</t>
  </si>
  <si>
    <t>1990-06-13</t>
  </si>
  <si>
    <t>ayaycha - belkhir - gafsa</t>
  </si>
  <si>
    <t>ayaycha - belkhir - Gafsa</t>
  </si>
  <si>
    <t>ayaycha</t>
  </si>
  <si>
    <t>wa7idcss@hotmail.fr</t>
  </si>
  <si>
    <t>2016-07-21 23:20:57</t>
  </si>
  <si>
    <t xml:space="preserve"> 1812/2016</t>
  </si>
  <si>
    <t>feteh</t>
  </si>
  <si>
    <t>warda</t>
  </si>
  <si>
    <t>1993-03-29</t>
  </si>
  <si>
    <t>gsar oun smar tataouine</t>
  </si>
  <si>
    <t>gsar oun</t>
  </si>
  <si>
    <t>wardafateh37@gmail.com</t>
  </si>
  <si>
    <t>2016-07-22 08:27:46</t>
  </si>
  <si>
    <t>Wafa</t>
  </si>
  <si>
    <t xml:space="preserve"> 2019/2016</t>
  </si>
  <si>
    <t>Houcine</t>
  </si>
  <si>
    <t>Negguez</t>
  </si>
  <si>
    <t>1967-03-15</t>
  </si>
  <si>
    <t>Dhhiba</t>
  </si>
  <si>
    <t>Beni Kédache</t>
  </si>
  <si>
    <t>negguez.houcine@gmail.com</t>
  </si>
  <si>
    <t>2016-07-23 12:10:21</t>
  </si>
  <si>
    <t xml:space="preserve"> 2038/2016</t>
  </si>
  <si>
    <t>marouan</t>
  </si>
  <si>
    <t>mahjoub</t>
  </si>
  <si>
    <t>mariem</t>
  </si>
  <si>
    <t>1973-06-21</t>
  </si>
  <si>
    <t>chez librairie abou kacem chebbi mdilla</t>
  </si>
  <si>
    <t>mdilla</t>
  </si>
  <si>
    <t>marouane.mahjoub@gmail.com</t>
  </si>
  <si>
    <t>2016-07-23 15:11:06</t>
  </si>
  <si>
    <t xml:space="preserve"> 2120/2016</t>
  </si>
  <si>
    <t>boussaada</t>
  </si>
  <si>
    <t>kawther</t>
  </si>
  <si>
    <t>1993-12-14</t>
  </si>
  <si>
    <t>ouled bousmir jbeniana sfax</t>
  </si>
  <si>
    <t>jbeniana</t>
  </si>
  <si>
    <t>maramima_h@yahoo.fr</t>
  </si>
  <si>
    <t>2016-07-24 14:44:52</t>
  </si>
  <si>
    <t xml:space="preserve"> 2147/2016</t>
  </si>
  <si>
    <t>zardi</t>
  </si>
  <si>
    <t>safa</t>
  </si>
  <si>
    <t>1992-07-15</t>
  </si>
  <si>
    <t>safaislam@hotmail.fr</t>
  </si>
  <si>
    <t>2016-07-24 20:17:09</t>
  </si>
  <si>
    <t>2016-07-24 19:24:41</t>
  </si>
  <si>
    <t xml:space="preserve"> 2197/2016</t>
  </si>
  <si>
    <t>Moialhi</t>
  </si>
  <si>
    <t>1991-05-01</t>
  </si>
  <si>
    <t>Foussana</t>
  </si>
  <si>
    <t>Mzeraa Foussana Kasserine</t>
  </si>
  <si>
    <t>moialhiw@gmail.com</t>
  </si>
  <si>
    <t>ISSH de Jendouba</t>
  </si>
  <si>
    <t>2016-07-25 11:47:30</t>
  </si>
  <si>
    <t xml:space="preserve"> 2312/2016</t>
  </si>
  <si>
    <t>ben kahla</t>
  </si>
  <si>
    <t>1974-01-12</t>
  </si>
  <si>
    <t>gabs</t>
  </si>
  <si>
    <t>route soukra kassas cité el habib rue 2122 maison n1</t>
  </si>
  <si>
    <t>abenkahla4@yahoo.fr</t>
  </si>
  <si>
    <t>2016-07-26 17:17:42</t>
  </si>
  <si>
    <t xml:space="preserve"> 2416/2016</t>
  </si>
  <si>
    <t>sourour</t>
  </si>
  <si>
    <t>ben abbes</t>
  </si>
  <si>
    <t>Sourour</t>
  </si>
  <si>
    <t>2016-02-08</t>
  </si>
  <si>
    <t>tombar_kébili 4235</t>
  </si>
  <si>
    <t>Kébili</t>
  </si>
  <si>
    <t>Sourour@ymail.com</t>
  </si>
  <si>
    <t>FSHS Tunis</t>
  </si>
  <si>
    <t>2016-07-27 18:24:55</t>
  </si>
  <si>
    <t xml:space="preserve"> 2710/2016</t>
  </si>
  <si>
    <t>Rebai</t>
  </si>
  <si>
    <t>Intissar</t>
  </si>
  <si>
    <t>1993-01-09</t>
  </si>
  <si>
    <t>bengardene</t>
  </si>
  <si>
    <t>Mesoued Sayari Rue Montasser Zagdoud bengardene4160</t>
  </si>
  <si>
    <t>Bengardene</t>
  </si>
  <si>
    <t>rebeii.wafa@gmail.com</t>
  </si>
  <si>
    <t>2016-07-30 09:42:03</t>
  </si>
  <si>
    <t xml:space="preserve"> 2786/2016</t>
  </si>
  <si>
    <t>hrichi</t>
  </si>
  <si>
    <t>1993-03-20</t>
  </si>
  <si>
    <t>حي الافران الدوالي قفصة</t>
  </si>
  <si>
    <t>hrichi-zied@hotmail.fr</t>
  </si>
  <si>
    <t>2016-07-30 20:25:27</t>
  </si>
  <si>
    <t>Moyen.Gen</t>
  </si>
  <si>
    <t>Bonus</t>
  </si>
  <si>
    <t>Malus</t>
  </si>
  <si>
    <t>Score</t>
  </si>
  <si>
    <t xml:space="preserve"> 2326/2016</t>
  </si>
  <si>
    <t>BEN NAES</t>
  </si>
  <si>
    <t>MOURAD</t>
  </si>
  <si>
    <t>HENCHA</t>
  </si>
  <si>
    <t xml:space="preserve">OULED AHMAD 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</si>
</sst>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2" fontId="2" fillId="2" borderId="1" xfId="0" applyNumberFormat="1" applyFont="1" applyFill="1" applyBorder="1" applyAlignment="1">
      <alignment horizontal="center" vertical="center"/>
    </xf>
    <xf numFmtId="14" fontId="1" fillId="2" borderId="0" xfId="0" applyNumberFormat="1" applyFont="1" applyFill="1"/>
    <xf numFmtId="22" fontId="1" fillId="2" borderId="0" xfId="0" applyNumberFormat="1" applyFont="1" applyFill="1"/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3"/>
  <sheetViews>
    <sheetView tabSelected="1" workbookViewId="0">
      <selection activeCell="T17" sqref="T17"/>
    </sheetView>
  </sheetViews>
  <sheetFormatPr baseColWidth="10" defaultRowHeight="15"/>
  <cols>
    <col min="1" max="3" width="11.42578125" style="3"/>
    <col min="4" max="4" width="12.7109375" style="3" bestFit="1" customWidth="1"/>
    <col min="5" max="5" width="11.42578125" style="3"/>
    <col min="6" max="19" width="0" style="3" hidden="1" customWidth="1"/>
    <col min="20" max="20" width="37.140625" style="3" customWidth="1"/>
    <col min="21" max="21" width="11.42578125" style="3"/>
    <col min="22" max="22" width="23.5703125" style="3" bestFit="1" customWidth="1"/>
    <col min="23" max="40" width="0" style="3" hidden="1" customWidth="1"/>
    <col min="41" max="41" width="11.42578125" style="11"/>
    <col min="42" max="48" width="0" style="3" hidden="1" customWidth="1"/>
    <col min="49" max="16384" width="11.42578125" style="3"/>
  </cols>
  <sheetData>
    <row r="1" spans="1:47">
      <c r="A1" s="7" t="s">
        <v>1</v>
      </c>
      <c r="B1" s="7" t="s">
        <v>0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/>
      <c r="AL1" s="8" t="s">
        <v>336</v>
      </c>
      <c r="AM1" s="7" t="s">
        <v>337</v>
      </c>
      <c r="AN1" s="7" t="s">
        <v>338</v>
      </c>
      <c r="AO1" s="9" t="s">
        <v>339</v>
      </c>
      <c r="AP1" s="3" t="s">
        <v>36</v>
      </c>
      <c r="AQ1" s="3" t="s">
        <v>37</v>
      </c>
      <c r="AR1" s="3" t="s">
        <v>38</v>
      </c>
      <c r="AS1" s="3" t="s">
        <v>39</v>
      </c>
      <c r="AT1" s="3" t="s">
        <v>40</v>
      </c>
      <c r="AU1" s="3" t="s">
        <v>41</v>
      </c>
    </row>
    <row r="2" spans="1:47">
      <c r="A2" s="1">
        <v>1</v>
      </c>
      <c r="B2" s="1" t="s">
        <v>340</v>
      </c>
      <c r="C2" s="1">
        <v>8844495</v>
      </c>
      <c r="D2" s="1" t="s">
        <v>341</v>
      </c>
      <c r="E2" s="1" t="s">
        <v>342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65</v>
      </c>
      <c r="U2" s="1" t="s">
        <v>56</v>
      </c>
      <c r="V2" s="1" t="s">
        <v>57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"/>
      <c r="AM2" s="1"/>
      <c r="AN2" s="1"/>
      <c r="AO2" s="10">
        <v>12.04</v>
      </c>
    </row>
    <row r="3" spans="1:47">
      <c r="A3" s="1">
        <v>2</v>
      </c>
      <c r="B3" s="1" t="s">
        <v>174</v>
      </c>
      <c r="C3" s="1">
        <v>11028411</v>
      </c>
      <c r="D3" s="1" t="s">
        <v>175</v>
      </c>
      <c r="E3" s="1" t="s">
        <v>176</v>
      </c>
      <c r="F3" s="1"/>
      <c r="G3" s="1" t="s">
        <v>177</v>
      </c>
      <c r="H3" s="1" t="s">
        <v>178</v>
      </c>
      <c r="I3" s="1" t="s">
        <v>47</v>
      </c>
      <c r="J3" s="1" t="s">
        <v>48</v>
      </c>
      <c r="K3" s="1" t="s">
        <v>179</v>
      </c>
      <c r="L3" s="1" t="s">
        <v>50</v>
      </c>
      <c r="M3" s="1" t="s">
        <v>51</v>
      </c>
      <c r="N3" s="1" t="s">
        <v>178</v>
      </c>
      <c r="O3" s="1">
        <v>3030</v>
      </c>
      <c r="P3" s="1">
        <v>53941955</v>
      </c>
      <c r="Q3" s="1" t="s">
        <v>180</v>
      </c>
      <c r="R3" s="1">
        <v>2012</v>
      </c>
      <c r="S3" s="1" t="s">
        <v>54</v>
      </c>
      <c r="T3" s="1" t="s">
        <v>65</v>
      </c>
      <c r="U3" s="1" t="s">
        <v>56</v>
      </c>
      <c r="V3" s="1" t="s">
        <v>57</v>
      </c>
      <c r="W3" s="1">
        <v>2015</v>
      </c>
      <c r="X3" s="1" t="s">
        <v>58</v>
      </c>
      <c r="Y3" s="1">
        <v>12.5</v>
      </c>
      <c r="Z3" s="1">
        <v>1</v>
      </c>
      <c r="AA3" s="1" t="s">
        <v>59</v>
      </c>
      <c r="AB3" s="1">
        <v>11.27</v>
      </c>
      <c r="AC3" s="1">
        <v>1</v>
      </c>
      <c r="AD3" s="1" t="s">
        <v>66</v>
      </c>
      <c r="AE3" s="1">
        <v>10.82</v>
      </c>
      <c r="AF3" s="1">
        <v>0</v>
      </c>
      <c r="AG3" s="1"/>
      <c r="AH3" s="1"/>
      <c r="AI3" s="1"/>
      <c r="AJ3" s="1"/>
      <c r="AK3" s="1">
        <f t="shared" ref="AK3:AK16" si="0">SUM(W3-R3)-3</f>
        <v>0</v>
      </c>
      <c r="AL3" s="2">
        <f t="shared" ref="AL3:AL26" si="1">SUM(Y3+AB3+AE3)/3</f>
        <v>11.530000000000001</v>
      </c>
      <c r="AM3" s="1">
        <f t="shared" ref="AM3:AM16" si="2">SUM(Z3+AC3+AF3)*0.25</f>
        <v>0.5</v>
      </c>
      <c r="AN3" s="1">
        <f t="shared" ref="AN3:AN26" si="3">SUM(AK3*0.5)</f>
        <v>0</v>
      </c>
      <c r="AO3" s="4">
        <f t="shared" ref="AO3:AO26" si="4">SUM(AL3+AM3-AN3)</f>
        <v>12.030000000000001</v>
      </c>
      <c r="AP3" s="3" t="s">
        <v>61</v>
      </c>
      <c r="AQ3" s="3" t="s">
        <v>70</v>
      </c>
      <c r="AT3" s="3" t="s">
        <v>181</v>
      </c>
      <c r="AU3" s="3" t="s">
        <v>182</v>
      </c>
    </row>
    <row r="4" spans="1:47">
      <c r="A4" s="1">
        <v>3</v>
      </c>
      <c r="B4" s="1" t="s">
        <v>147</v>
      </c>
      <c r="C4" s="1">
        <v>13438047</v>
      </c>
      <c r="D4" s="1" t="s">
        <v>148</v>
      </c>
      <c r="E4" s="1" t="s">
        <v>149</v>
      </c>
      <c r="F4" s="1"/>
      <c r="G4" s="1" t="s">
        <v>150</v>
      </c>
      <c r="H4" s="1" t="s">
        <v>151</v>
      </c>
      <c r="I4" s="1" t="s">
        <v>47</v>
      </c>
      <c r="J4" s="1" t="s">
        <v>48</v>
      </c>
      <c r="K4" s="1" t="s">
        <v>152</v>
      </c>
      <c r="L4" s="1" t="s">
        <v>50</v>
      </c>
      <c r="M4" s="1" t="s">
        <v>73</v>
      </c>
      <c r="N4" s="1" t="s">
        <v>151</v>
      </c>
      <c r="O4" s="1">
        <v>4100</v>
      </c>
      <c r="P4" s="1">
        <v>92891899</v>
      </c>
      <c r="Q4" s="1" t="s">
        <v>153</v>
      </c>
      <c r="R4" s="1">
        <v>2013</v>
      </c>
      <c r="S4" s="1" t="s">
        <v>54</v>
      </c>
      <c r="T4" s="1" t="s">
        <v>65</v>
      </c>
      <c r="U4" s="1" t="s">
        <v>56</v>
      </c>
      <c r="V4" s="1" t="s">
        <v>57</v>
      </c>
      <c r="W4" s="1">
        <v>2016</v>
      </c>
      <c r="X4" s="1" t="s">
        <v>59</v>
      </c>
      <c r="Y4" s="1">
        <v>10.97</v>
      </c>
      <c r="Z4" s="1">
        <v>0</v>
      </c>
      <c r="AA4" s="1" t="s">
        <v>66</v>
      </c>
      <c r="AB4" s="1">
        <v>11.47</v>
      </c>
      <c r="AC4" s="1">
        <v>1</v>
      </c>
      <c r="AD4" s="1" t="s">
        <v>60</v>
      </c>
      <c r="AE4" s="1">
        <v>10.42</v>
      </c>
      <c r="AF4" s="1">
        <v>1</v>
      </c>
      <c r="AG4" s="1"/>
      <c r="AH4" s="1"/>
      <c r="AI4" s="1"/>
      <c r="AJ4" s="1"/>
      <c r="AK4" s="1">
        <f t="shared" si="0"/>
        <v>0</v>
      </c>
      <c r="AL4" s="2">
        <f t="shared" si="1"/>
        <v>10.953333333333333</v>
      </c>
      <c r="AM4" s="1">
        <f t="shared" si="2"/>
        <v>0.5</v>
      </c>
      <c r="AN4" s="1">
        <f t="shared" si="3"/>
        <v>0</v>
      </c>
      <c r="AO4" s="4">
        <f t="shared" si="4"/>
        <v>11.453333333333333</v>
      </c>
      <c r="AP4" s="3" t="s">
        <v>61</v>
      </c>
      <c r="AQ4" s="3" t="s">
        <v>70</v>
      </c>
      <c r="AT4" s="3" t="s">
        <v>154</v>
      </c>
      <c r="AU4" s="3" t="s">
        <v>64</v>
      </c>
    </row>
    <row r="5" spans="1:47">
      <c r="A5" s="1">
        <v>4</v>
      </c>
      <c r="B5" s="1" t="s">
        <v>255</v>
      </c>
      <c r="C5" s="1">
        <v>6579778</v>
      </c>
      <c r="D5" s="1" t="s">
        <v>256</v>
      </c>
      <c r="E5" s="1" t="s">
        <v>257</v>
      </c>
      <c r="F5" s="1"/>
      <c r="G5" s="1" t="s">
        <v>258</v>
      </c>
      <c r="H5" s="1" t="s">
        <v>227</v>
      </c>
      <c r="I5" s="1" t="s">
        <v>47</v>
      </c>
      <c r="J5" s="1" t="s">
        <v>48</v>
      </c>
      <c r="K5" s="1" t="s">
        <v>259</v>
      </c>
      <c r="L5" s="1" t="s">
        <v>50</v>
      </c>
      <c r="M5" s="1" t="s">
        <v>227</v>
      </c>
      <c r="N5" s="1" t="s">
        <v>260</v>
      </c>
      <c r="O5" s="1">
        <v>3213</v>
      </c>
      <c r="P5" s="1">
        <v>26504376</v>
      </c>
      <c r="Q5" s="1" t="s">
        <v>261</v>
      </c>
      <c r="R5" s="1">
        <v>2013</v>
      </c>
      <c r="S5" s="1" t="s">
        <v>54</v>
      </c>
      <c r="T5" s="1" t="s">
        <v>65</v>
      </c>
      <c r="U5" s="1" t="s">
        <v>56</v>
      </c>
      <c r="V5" s="1" t="s">
        <v>57</v>
      </c>
      <c r="W5" s="1">
        <v>2016</v>
      </c>
      <c r="X5" s="1" t="s">
        <v>59</v>
      </c>
      <c r="Y5" s="1">
        <v>10.6</v>
      </c>
      <c r="Z5" s="1">
        <v>0</v>
      </c>
      <c r="AA5" s="1" t="s">
        <v>66</v>
      </c>
      <c r="AB5" s="1">
        <v>11.37</v>
      </c>
      <c r="AC5" s="1">
        <v>0</v>
      </c>
      <c r="AD5" s="1" t="s">
        <v>60</v>
      </c>
      <c r="AE5" s="1">
        <v>10.34</v>
      </c>
      <c r="AF5" s="1">
        <v>1</v>
      </c>
      <c r="AG5" s="1"/>
      <c r="AH5" s="1"/>
      <c r="AI5" s="1"/>
      <c r="AJ5" s="1"/>
      <c r="AK5" s="1">
        <f t="shared" si="0"/>
        <v>0</v>
      </c>
      <c r="AL5" s="2">
        <f t="shared" si="1"/>
        <v>10.770000000000001</v>
      </c>
      <c r="AM5" s="1">
        <f t="shared" si="2"/>
        <v>0.25</v>
      </c>
      <c r="AN5" s="1">
        <f t="shared" si="3"/>
        <v>0</v>
      </c>
      <c r="AO5" s="4">
        <f t="shared" si="4"/>
        <v>11.020000000000001</v>
      </c>
      <c r="AP5" s="3" t="s">
        <v>61</v>
      </c>
      <c r="AQ5" s="3" t="s">
        <v>70</v>
      </c>
      <c r="AT5" s="3" t="s">
        <v>262</v>
      </c>
      <c r="AU5" s="3" t="s">
        <v>64</v>
      </c>
    </row>
    <row r="6" spans="1:47">
      <c r="A6" s="1">
        <v>5</v>
      </c>
      <c r="B6" s="1" t="s">
        <v>195</v>
      </c>
      <c r="C6" s="1">
        <v>13451284</v>
      </c>
      <c r="D6" s="1" t="s">
        <v>155</v>
      </c>
      <c r="E6" s="1" t="s">
        <v>196</v>
      </c>
      <c r="F6" s="1"/>
      <c r="G6" s="1" t="s">
        <v>134</v>
      </c>
      <c r="H6" s="1" t="s">
        <v>197</v>
      </c>
      <c r="I6" s="1" t="s">
        <v>47</v>
      </c>
      <c r="J6" s="1" t="s">
        <v>48</v>
      </c>
      <c r="K6" s="1" t="s">
        <v>198</v>
      </c>
      <c r="L6" s="1" t="s">
        <v>50</v>
      </c>
      <c r="M6" s="1" t="s">
        <v>73</v>
      </c>
      <c r="N6" s="1" t="s">
        <v>199</v>
      </c>
      <c r="O6" s="1">
        <v>4110</v>
      </c>
      <c r="P6" s="1">
        <v>25911264</v>
      </c>
      <c r="Q6" s="1" t="s">
        <v>115</v>
      </c>
      <c r="R6" s="1">
        <v>2013</v>
      </c>
      <c r="S6" s="1" t="s">
        <v>54</v>
      </c>
      <c r="T6" s="1" t="s">
        <v>65</v>
      </c>
      <c r="U6" s="1" t="s">
        <v>56</v>
      </c>
      <c r="V6" s="1" t="s">
        <v>57</v>
      </c>
      <c r="W6" s="1">
        <v>2016</v>
      </c>
      <c r="X6" s="1" t="s">
        <v>59</v>
      </c>
      <c r="Y6" s="1">
        <v>10.52</v>
      </c>
      <c r="Z6" s="1">
        <v>0</v>
      </c>
      <c r="AA6" s="1" t="s">
        <v>66</v>
      </c>
      <c r="AB6" s="1">
        <v>10.87</v>
      </c>
      <c r="AC6" s="1">
        <v>0</v>
      </c>
      <c r="AD6" s="1" t="s">
        <v>60</v>
      </c>
      <c r="AE6" s="1">
        <v>10.63</v>
      </c>
      <c r="AF6" s="1">
        <v>1</v>
      </c>
      <c r="AG6" s="1"/>
      <c r="AH6" s="1"/>
      <c r="AI6" s="1"/>
      <c r="AJ6" s="1"/>
      <c r="AK6" s="1">
        <f t="shared" si="0"/>
        <v>0</v>
      </c>
      <c r="AL6" s="2">
        <f t="shared" si="1"/>
        <v>10.673333333333334</v>
      </c>
      <c r="AM6" s="1">
        <f t="shared" si="2"/>
        <v>0.25</v>
      </c>
      <c r="AN6" s="1">
        <f t="shared" si="3"/>
        <v>0</v>
      </c>
      <c r="AO6" s="4">
        <f t="shared" si="4"/>
        <v>10.923333333333334</v>
      </c>
      <c r="AP6" s="3" t="s">
        <v>61</v>
      </c>
      <c r="AQ6" s="3" t="s">
        <v>70</v>
      </c>
      <c r="AT6" s="3" t="s">
        <v>200</v>
      </c>
      <c r="AU6" s="3" t="s">
        <v>64</v>
      </c>
    </row>
    <row r="7" spans="1:47">
      <c r="A7" s="1">
        <v>6</v>
      </c>
      <c r="B7" s="1" t="s">
        <v>281</v>
      </c>
      <c r="C7" s="1">
        <v>11032706</v>
      </c>
      <c r="D7" s="1" t="s">
        <v>282</v>
      </c>
      <c r="E7" s="1" t="s">
        <v>283</v>
      </c>
      <c r="F7" s="1"/>
      <c r="G7" s="1" t="s">
        <v>284</v>
      </c>
      <c r="H7" s="1" t="s">
        <v>51</v>
      </c>
      <c r="I7" s="1" t="s">
        <v>47</v>
      </c>
      <c r="J7" s="1" t="s">
        <v>48</v>
      </c>
      <c r="K7" s="1" t="s">
        <v>285</v>
      </c>
      <c r="L7" s="1" t="s">
        <v>50</v>
      </c>
      <c r="M7" s="1" t="s">
        <v>51</v>
      </c>
      <c r="N7" s="1" t="s">
        <v>286</v>
      </c>
      <c r="O7" s="1">
        <v>3056</v>
      </c>
      <c r="P7" s="1">
        <v>99046854</v>
      </c>
      <c r="Q7" s="1" t="s">
        <v>287</v>
      </c>
      <c r="R7" s="1">
        <v>2013</v>
      </c>
      <c r="S7" s="1" t="s">
        <v>54</v>
      </c>
      <c r="T7" s="1" t="s">
        <v>65</v>
      </c>
      <c r="U7" s="1" t="s">
        <v>56</v>
      </c>
      <c r="V7" s="1" t="s">
        <v>57</v>
      </c>
      <c r="W7" s="1">
        <v>2016</v>
      </c>
      <c r="X7" s="1" t="s">
        <v>59</v>
      </c>
      <c r="Y7" s="1">
        <v>10</v>
      </c>
      <c r="Z7" s="1">
        <v>0</v>
      </c>
      <c r="AA7" s="1" t="s">
        <v>66</v>
      </c>
      <c r="AB7" s="1">
        <v>11.04</v>
      </c>
      <c r="AC7" s="1">
        <v>0</v>
      </c>
      <c r="AD7" s="1" t="s">
        <v>60</v>
      </c>
      <c r="AE7" s="1">
        <v>10.84</v>
      </c>
      <c r="AF7" s="1">
        <v>1</v>
      </c>
      <c r="AG7" s="1"/>
      <c r="AH7" s="1"/>
      <c r="AI7" s="1"/>
      <c r="AJ7" s="1"/>
      <c r="AK7" s="1">
        <f t="shared" si="0"/>
        <v>0</v>
      </c>
      <c r="AL7" s="2">
        <f t="shared" si="1"/>
        <v>10.626666666666667</v>
      </c>
      <c r="AM7" s="1">
        <f t="shared" si="2"/>
        <v>0.25</v>
      </c>
      <c r="AN7" s="1">
        <f t="shared" si="3"/>
        <v>0</v>
      </c>
      <c r="AO7" s="4">
        <f t="shared" si="4"/>
        <v>10.876666666666667</v>
      </c>
      <c r="AP7" s="3" t="s">
        <v>61</v>
      </c>
      <c r="AT7" s="3" t="s">
        <v>288</v>
      </c>
      <c r="AU7" s="3" t="s">
        <v>64</v>
      </c>
    </row>
    <row r="8" spans="1:47">
      <c r="A8" s="1">
        <v>7</v>
      </c>
      <c r="B8" s="1" t="s">
        <v>166</v>
      </c>
      <c r="C8" s="1">
        <v>11890798</v>
      </c>
      <c r="D8" s="1" t="s">
        <v>167</v>
      </c>
      <c r="E8" s="1" t="s">
        <v>168</v>
      </c>
      <c r="F8" s="1" t="s">
        <v>167</v>
      </c>
      <c r="G8" s="1" t="s">
        <v>169</v>
      </c>
      <c r="H8" s="1" t="s">
        <v>170</v>
      </c>
      <c r="I8" s="1" t="s">
        <v>47</v>
      </c>
      <c r="J8" s="1" t="s">
        <v>48</v>
      </c>
      <c r="K8" s="1" t="s">
        <v>171</v>
      </c>
      <c r="L8" s="1" t="s">
        <v>50</v>
      </c>
      <c r="M8" s="1" t="s">
        <v>51</v>
      </c>
      <c r="N8" s="1" t="s">
        <v>51</v>
      </c>
      <c r="O8" s="1">
        <v>3083</v>
      </c>
      <c r="P8" s="1">
        <v>28756816</v>
      </c>
      <c r="Q8" s="1" t="s">
        <v>172</v>
      </c>
      <c r="R8" s="1">
        <v>2012</v>
      </c>
      <c r="S8" s="1" t="s">
        <v>54</v>
      </c>
      <c r="T8" s="1" t="s">
        <v>65</v>
      </c>
      <c r="U8" s="1" t="s">
        <v>56</v>
      </c>
      <c r="V8" s="1" t="s">
        <v>57</v>
      </c>
      <c r="W8" s="1">
        <v>2016</v>
      </c>
      <c r="X8" s="1" t="s">
        <v>59</v>
      </c>
      <c r="Y8" s="1">
        <v>10.96</v>
      </c>
      <c r="Z8" s="1">
        <v>1</v>
      </c>
      <c r="AA8" s="1" t="s">
        <v>66</v>
      </c>
      <c r="AB8" s="1">
        <v>10.56</v>
      </c>
      <c r="AC8" s="1">
        <v>1</v>
      </c>
      <c r="AD8" s="1" t="s">
        <v>60</v>
      </c>
      <c r="AE8" s="1">
        <v>10.96</v>
      </c>
      <c r="AF8" s="1">
        <v>0</v>
      </c>
      <c r="AG8" s="1"/>
      <c r="AH8" s="1"/>
      <c r="AI8" s="1"/>
      <c r="AJ8" s="1">
        <v>1</v>
      </c>
      <c r="AK8" s="1">
        <f t="shared" si="0"/>
        <v>1</v>
      </c>
      <c r="AL8" s="2">
        <f t="shared" si="1"/>
        <v>10.826666666666668</v>
      </c>
      <c r="AM8" s="1">
        <f t="shared" si="2"/>
        <v>0.5</v>
      </c>
      <c r="AN8" s="1">
        <f t="shared" si="3"/>
        <v>0.5</v>
      </c>
      <c r="AO8" s="4">
        <f t="shared" si="4"/>
        <v>10.826666666666668</v>
      </c>
      <c r="AP8" s="3" t="s">
        <v>61</v>
      </c>
      <c r="AQ8" s="3" t="s">
        <v>70</v>
      </c>
      <c r="AT8" s="3" t="s">
        <v>173</v>
      </c>
      <c r="AU8" s="3" t="s">
        <v>64</v>
      </c>
    </row>
    <row r="9" spans="1:47">
      <c r="A9" s="1">
        <v>8</v>
      </c>
      <c r="B9" s="1" t="s">
        <v>131</v>
      </c>
      <c r="C9" s="1">
        <v>13449172</v>
      </c>
      <c r="D9" s="1" t="s">
        <v>132</v>
      </c>
      <c r="E9" s="1" t="s">
        <v>133</v>
      </c>
      <c r="F9" s="1" t="s">
        <v>133</v>
      </c>
      <c r="G9" s="1" t="s">
        <v>134</v>
      </c>
      <c r="H9" s="1" t="s">
        <v>135</v>
      </c>
      <c r="I9" s="1" t="s">
        <v>47</v>
      </c>
      <c r="J9" s="1" t="s">
        <v>48</v>
      </c>
      <c r="K9" s="1" t="s">
        <v>136</v>
      </c>
      <c r="L9" s="1" t="s">
        <v>50</v>
      </c>
      <c r="M9" s="1" t="s">
        <v>73</v>
      </c>
      <c r="N9" s="1" t="s">
        <v>137</v>
      </c>
      <c r="O9" s="1">
        <v>4110</v>
      </c>
      <c r="P9" s="1">
        <v>20253459</v>
      </c>
      <c r="Q9" s="1" t="s">
        <v>138</v>
      </c>
      <c r="R9" s="1">
        <v>2013</v>
      </c>
      <c r="S9" s="1" t="s">
        <v>54</v>
      </c>
      <c r="T9" s="1" t="s">
        <v>65</v>
      </c>
      <c r="U9" s="1" t="s">
        <v>56</v>
      </c>
      <c r="V9" s="1" t="s">
        <v>57</v>
      </c>
      <c r="W9" s="1">
        <v>2016</v>
      </c>
      <c r="X9" s="1" t="s">
        <v>59</v>
      </c>
      <c r="Y9" s="1">
        <v>10.85</v>
      </c>
      <c r="Z9" s="1">
        <v>0</v>
      </c>
      <c r="AA9" s="1" t="s">
        <v>66</v>
      </c>
      <c r="AB9" s="1">
        <v>10.42</v>
      </c>
      <c r="AC9" s="1">
        <v>0</v>
      </c>
      <c r="AD9" s="1" t="s">
        <v>60</v>
      </c>
      <c r="AE9" s="1">
        <v>10.72</v>
      </c>
      <c r="AF9" s="1">
        <v>0</v>
      </c>
      <c r="AG9" s="1"/>
      <c r="AH9" s="1"/>
      <c r="AI9" s="1"/>
      <c r="AJ9" s="1"/>
      <c r="AK9" s="1">
        <f t="shared" si="0"/>
        <v>0</v>
      </c>
      <c r="AL9" s="2">
        <f t="shared" si="1"/>
        <v>10.663333333333334</v>
      </c>
      <c r="AM9" s="1">
        <f t="shared" si="2"/>
        <v>0</v>
      </c>
      <c r="AN9" s="1">
        <f t="shared" si="3"/>
        <v>0</v>
      </c>
      <c r="AO9" s="4">
        <f t="shared" si="4"/>
        <v>10.663333333333334</v>
      </c>
      <c r="AP9" s="3" t="s">
        <v>61</v>
      </c>
      <c r="AQ9" s="3" t="s">
        <v>70</v>
      </c>
      <c r="AT9" s="3" t="s">
        <v>139</v>
      </c>
      <c r="AU9" s="3" t="s">
        <v>64</v>
      </c>
    </row>
    <row r="10" spans="1:47">
      <c r="A10" s="1">
        <v>9</v>
      </c>
      <c r="B10" s="1" t="s">
        <v>108</v>
      </c>
      <c r="C10" s="1">
        <v>13436256</v>
      </c>
      <c r="D10" s="1" t="s">
        <v>109</v>
      </c>
      <c r="E10" s="1" t="s">
        <v>110</v>
      </c>
      <c r="F10" s="1"/>
      <c r="G10" s="1" t="s">
        <v>111</v>
      </c>
      <c r="H10" s="1" t="s">
        <v>112</v>
      </c>
      <c r="I10" s="1" t="s">
        <v>47</v>
      </c>
      <c r="J10" s="1" t="s">
        <v>48</v>
      </c>
      <c r="K10" s="1" t="s">
        <v>113</v>
      </c>
      <c r="L10" s="1" t="s">
        <v>50</v>
      </c>
      <c r="M10" s="1" t="s">
        <v>73</v>
      </c>
      <c r="N10" s="1" t="s">
        <v>114</v>
      </c>
      <c r="O10" s="1">
        <v>4191</v>
      </c>
      <c r="P10" s="1">
        <v>22311686</v>
      </c>
      <c r="Q10" s="1" t="s">
        <v>115</v>
      </c>
      <c r="R10" s="1">
        <v>2013</v>
      </c>
      <c r="S10" s="1" t="s">
        <v>54</v>
      </c>
      <c r="T10" s="1" t="s">
        <v>65</v>
      </c>
      <c r="U10" s="1" t="s">
        <v>56</v>
      </c>
      <c r="V10" s="1" t="s">
        <v>57</v>
      </c>
      <c r="W10" s="1">
        <v>2016</v>
      </c>
      <c r="X10" s="1" t="s">
        <v>59</v>
      </c>
      <c r="Y10" s="1">
        <v>10.130000000000001</v>
      </c>
      <c r="Z10" s="1">
        <v>0</v>
      </c>
      <c r="AA10" s="1" t="s">
        <v>66</v>
      </c>
      <c r="AB10" s="1">
        <v>10.62</v>
      </c>
      <c r="AC10" s="1">
        <v>0</v>
      </c>
      <c r="AD10" s="1" t="s">
        <v>60</v>
      </c>
      <c r="AE10" s="1">
        <v>10.64</v>
      </c>
      <c r="AF10" s="1">
        <v>0</v>
      </c>
      <c r="AG10" s="1"/>
      <c r="AH10" s="1"/>
      <c r="AI10" s="1"/>
      <c r="AJ10" s="1"/>
      <c r="AK10" s="1">
        <f t="shared" si="0"/>
        <v>0</v>
      </c>
      <c r="AL10" s="2">
        <f t="shared" si="1"/>
        <v>10.463333333333333</v>
      </c>
      <c r="AM10" s="1">
        <f t="shared" si="2"/>
        <v>0</v>
      </c>
      <c r="AN10" s="1">
        <f t="shared" si="3"/>
        <v>0</v>
      </c>
      <c r="AO10" s="4">
        <f t="shared" si="4"/>
        <v>10.463333333333333</v>
      </c>
      <c r="AP10" s="3" t="s">
        <v>61</v>
      </c>
      <c r="AQ10" s="3" t="s">
        <v>70</v>
      </c>
      <c r="AT10" s="3" t="s">
        <v>116</v>
      </c>
      <c r="AU10" s="3" t="s">
        <v>117</v>
      </c>
    </row>
    <row r="11" spans="1:47">
      <c r="A11" s="1">
        <v>10</v>
      </c>
      <c r="B11" s="1" t="s">
        <v>95</v>
      </c>
      <c r="C11" s="1">
        <v>6220087</v>
      </c>
      <c r="D11" s="1" t="s">
        <v>96</v>
      </c>
      <c r="E11" s="1" t="s">
        <v>97</v>
      </c>
      <c r="F11" s="1"/>
      <c r="G11" s="1" t="s">
        <v>98</v>
      </c>
      <c r="H11" s="1" t="s">
        <v>99</v>
      </c>
      <c r="I11" s="1" t="s">
        <v>47</v>
      </c>
      <c r="J11" s="1" t="s">
        <v>76</v>
      </c>
      <c r="K11" s="1" t="s">
        <v>100</v>
      </c>
      <c r="L11" s="1" t="s">
        <v>50</v>
      </c>
      <c r="M11" s="1" t="s">
        <v>101</v>
      </c>
      <c r="N11" s="1" t="s">
        <v>102</v>
      </c>
      <c r="O11" s="1">
        <v>2116</v>
      </c>
      <c r="P11" s="1">
        <v>22019964</v>
      </c>
      <c r="Q11" s="1" t="s">
        <v>103</v>
      </c>
      <c r="R11" s="1">
        <v>2007</v>
      </c>
      <c r="S11" s="1" t="s">
        <v>54</v>
      </c>
      <c r="T11" s="1" t="s">
        <v>65</v>
      </c>
      <c r="U11" s="1" t="s">
        <v>56</v>
      </c>
      <c r="V11" s="1" t="s">
        <v>57</v>
      </c>
      <c r="W11" s="1">
        <v>2011</v>
      </c>
      <c r="X11" s="1" t="s">
        <v>104</v>
      </c>
      <c r="Y11" s="1">
        <v>10.92</v>
      </c>
      <c r="Z11" s="1">
        <v>0</v>
      </c>
      <c r="AA11" s="1" t="s">
        <v>79</v>
      </c>
      <c r="AB11" s="1">
        <v>10.38</v>
      </c>
      <c r="AC11" s="1">
        <v>0</v>
      </c>
      <c r="AD11" s="1" t="s">
        <v>78</v>
      </c>
      <c r="AE11" s="1">
        <v>10.69</v>
      </c>
      <c r="AF11" s="1">
        <v>1</v>
      </c>
      <c r="AG11" s="1"/>
      <c r="AH11" s="1"/>
      <c r="AI11" s="1"/>
      <c r="AJ11" s="1">
        <v>1</v>
      </c>
      <c r="AK11" s="1">
        <f t="shared" si="0"/>
        <v>1</v>
      </c>
      <c r="AL11" s="2">
        <f t="shared" si="1"/>
        <v>10.663333333333334</v>
      </c>
      <c r="AM11" s="1">
        <f t="shared" si="2"/>
        <v>0.25</v>
      </c>
      <c r="AN11" s="1">
        <f t="shared" si="3"/>
        <v>0.5</v>
      </c>
      <c r="AO11" s="4">
        <f t="shared" si="4"/>
        <v>10.413333333333334</v>
      </c>
      <c r="AP11" s="3" t="s">
        <v>61</v>
      </c>
      <c r="AQ11" s="3" t="s">
        <v>93</v>
      </c>
      <c r="AT11" s="3" t="s">
        <v>105</v>
      </c>
      <c r="AU11" s="3" t="s">
        <v>64</v>
      </c>
    </row>
    <row r="12" spans="1:47">
      <c r="A12" s="1">
        <v>11</v>
      </c>
      <c r="B12" s="1" t="s">
        <v>186</v>
      </c>
      <c r="C12" s="1">
        <v>7734867</v>
      </c>
      <c r="D12" s="1" t="s">
        <v>187</v>
      </c>
      <c r="E12" s="1" t="s">
        <v>188</v>
      </c>
      <c r="F12" s="1"/>
      <c r="G12" s="1" t="s">
        <v>189</v>
      </c>
      <c r="H12" s="1" t="s">
        <v>190</v>
      </c>
      <c r="I12" s="1" t="s">
        <v>47</v>
      </c>
      <c r="J12" s="1" t="s">
        <v>76</v>
      </c>
      <c r="K12" s="1" t="s">
        <v>191</v>
      </c>
      <c r="L12" s="1" t="s">
        <v>50</v>
      </c>
      <c r="M12" s="1" t="s">
        <v>184</v>
      </c>
      <c r="N12" s="1" t="s">
        <v>192</v>
      </c>
      <c r="O12" s="1">
        <v>3160</v>
      </c>
      <c r="P12" s="1">
        <v>90542100</v>
      </c>
      <c r="Q12" s="1" t="s">
        <v>193</v>
      </c>
      <c r="R12" s="1">
        <v>2012</v>
      </c>
      <c r="S12" s="1" t="s">
        <v>54</v>
      </c>
      <c r="T12" s="1" t="s">
        <v>65</v>
      </c>
      <c r="U12" s="1" t="s">
        <v>56</v>
      </c>
      <c r="V12" s="1" t="s">
        <v>57</v>
      </c>
      <c r="W12" s="1">
        <v>2016</v>
      </c>
      <c r="X12" s="1" t="s">
        <v>58</v>
      </c>
      <c r="Y12" s="1">
        <v>10.56</v>
      </c>
      <c r="Z12" s="1">
        <v>1</v>
      </c>
      <c r="AA12" s="1" t="s">
        <v>66</v>
      </c>
      <c r="AB12" s="1">
        <v>10</v>
      </c>
      <c r="AC12" s="1">
        <v>0</v>
      </c>
      <c r="AD12" s="1" t="s">
        <v>60</v>
      </c>
      <c r="AE12" s="1">
        <v>10.61</v>
      </c>
      <c r="AF12" s="1">
        <v>1</v>
      </c>
      <c r="AG12" s="1"/>
      <c r="AH12" s="1"/>
      <c r="AI12" s="1"/>
      <c r="AJ12" s="1">
        <v>1</v>
      </c>
      <c r="AK12" s="1">
        <f t="shared" si="0"/>
        <v>1</v>
      </c>
      <c r="AL12" s="2">
        <f t="shared" si="1"/>
        <v>10.39</v>
      </c>
      <c r="AM12" s="1">
        <f t="shared" si="2"/>
        <v>0.5</v>
      </c>
      <c r="AN12" s="1">
        <f t="shared" si="3"/>
        <v>0.5</v>
      </c>
      <c r="AO12" s="4">
        <f t="shared" si="4"/>
        <v>10.39</v>
      </c>
      <c r="AP12" s="3" t="s">
        <v>61</v>
      </c>
      <c r="AT12" s="3" t="s">
        <v>194</v>
      </c>
      <c r="AU12" s="3" t="s">
        <v>64</v>
      </c>
    </row>
    <row r="13" spans="1:47">
      <c r="A13" s="1">
        <v>12</v>
      </c>
      <c r="B13" s="1" t="s">
        <v>321</v>
      </c>
      <c r="C13" s="1">
        <v>13439083</v>
      </c>
      <c r="D13" s="1" t="s">
        <v>322</v>
      </c>
      <c r="E13" s="1" t="s">
        <v>323</v>
      </c>
      <c r="F13" s="1" t="s">
        <v>323</v>
      </c>
      <c r="G13" s="1" t="s">
        <v>324</v>
      </c>
      <c r="H13" s="1" t="s">
        <v>325</v>
      </c>
      <c r="I13" s="1" t="s">
        <v>47</v>
      </c>
      <c r="J13" s="1" t="s">
        <v>48</v>
      </c>
      <c r="K13" s="1" t="s">
        <v>326</v>
      </c>
      <c r="L13" s="1" t="s">
        <v>50</v>
      </c>
      <c r="M13" s="1" t="s">
        <v>73</v>
      </c>
      <c r="N13" s="1" t="s">
        <v>327</v>
      </c>
      <c r="O13" s="1">
        <v>4160</v>
      </c>
      <c r="P13" s="1">
        <v>50162215</v>
      </c>
      <c r="Q13" s="1" t="s">
        <v>328</v>
      </c>
      <c r="R13" s="1">
        <v>2012</v>
      </c>
      <c r="S13" s="1" t="s">
        <v>54</v>
      </c>
      <c r="T13" s="1" t="s">
        <v>65</v>
      </c>
      <c r="U13" s="1" t="s">
        <v>56</v>
      </c>
      <c r="V13" s="1" t="s">
        <v>57</v>
      </c>
      <c r="W13" s="1">
        <v>2016</v>
      </c>
      <c r="X13" s="1" t="s">
        <v>59</v>
      </c>
      <c r="Y13" s="1">
        <v>10.45</v>
      </c>
      <c r="Z13" s="1">
        <v>0</v>
      </c>
      <c r="AA13" s="1" t="s">
        <v>66</v>
      </c>
      <c r="AB13" s="1">
        <v>10.43</v>
      </c>
      <c r="AC13" s="1">
        <v>1</v>
      </c>
      <c r="AD13" s="1" t="s">
        <v>60</v>
      </c>
      <c r="AE13" s="1">
        <v>10.87</v>
      </c>
      <c r="AF13" s="1">
        <v>0</v>
      </c>
      <c r="AG13" s="1"/>
      <c r="AH13" s="1"/>
      <c r="AI13" s="1"/>
      <c r="AJ13" s="1">
        <v>1</v>
      </c>
      <c r="AK13" s="1">
        <f t="shared" si="0"/>
        <v>1</v>
      </c>
      <c r="AL13" s="2">
        <f t="shared" si="1"/>
        <v>10.583333333333334</v>
      </c>
      <c r="AM13" s="1">
        <f t="shared" si="2"/>
        <v>0.25</v>
      </c>
      <c r="AN13" s="1">
        <f t="shared" si="3"/>
        <v>0.5</v>
      </c>
      <c r="AO13" s="4">
        <f t="shared" si="4"/>
        <v>10.333333333333334</v>
      </c>
      <c r="AP13" s="3" t="s">
        <v>61</v>
      </c>
      <c r="AQ13" s="3" t="s">
        <v>93</v>
      </c>
      <c r="AT13" s="3" t="s">
        <v>329</v>
      </c>
      <c r="AU13" s="3" t="s">
        <v>64</v>
      </c>
    </row>
    <row r="14" spans="1:47">
      <c r="A14" s="1">
        <v>13</v>
      </c>
      <c r="B14" s="1" t="s">
        <v>238</v>
      </c>
      <c r="C14" s="1">
        <v>11029370</v>
      </c>
      <c r="D14" s="1" t="s">
        <v>239</v>
      </c>
      <c r="E14" s="1" t="s">
        <v>240</v>
      </c>
      <c r="F14" s="1"/>
      <c r="G14" s="1" t="s">
        <v>241</v>
      </c>
      <c r="H14" s="1" t="s">
        <v>242</v>
      </c>
      <c r="I14" s="1" t="s">
        <v>47</v>
      </c>
      <c r="J14" s="1" t="s">
        <v>76</v>
      </c>
      <c r="K14" s="1" t="s">
        <v>243</v>
      </c>
      <c r="L14" s="1" t="s">
        <v>50</v>
      </c>
      <c r="M14" s="1" t="s">
        <v>51</v>
      </c>
      <c r="N14" s="1" t="s">
        <v>244</v>
      </c>
      <c r="O14" s="1">
        <v>3010</v>
      </c>
      <c r="P14" s="1">
        <v>23867283</v>
      </c>
      <c r="Q14" s="1" t="s">
        <v>245</v>
      </c>
      <c r="R14" s="1">
        <v>2012</v>
      </c>
      <c r="S14" s="1" t="s">
        <v>54</v>
      </c>
      <c r="T14" s="1" t="s">
        <v>65</v>
      </c>
      <c r="U14" s="1" t="s">
        <v>56</v>
      </c>
      <c r="V14" s="1" t="s">
        <v>57</v>
      </c>
      <c r="W14" s="1">
        <v>2016</v>
      </c>
      <c r="X14" s="1" t="s">
        <v>59</v>
      </c>
      <c r="Y14" s="1">
        <v>10.51</v>
      </c>
      <c r="Z14" s="1">
        <v>0</v>
      </c>
      <c r="AA14" s="1" t="s">
        <v>66</v>
      </c>
      <c r="AB14" s="1">
        <v>10.49</v>
      </c>
      <c r="AC14" s="1">
        <v>0</v>
      </c>
      <c r="AD14" s="1" t="s">
        <v>60</v>
      </c>
      <c r="AE14" s="1">
        <v>10.56</v>
      </c>
      <c r="AF14" s="1">
        <v>1</v>
      </c>
      <c r="AG14" s="1"/>
      <c r="AH14" s="1"/>
      <c r="AI14" s="1"/>
      <c r="AJ14" s="1">
        <v>1</v>
      </c>
      <c r="AK14" s="1">
        <f t="shared" si="0"/>
        <v>1</v>
      </c>
      <c r="AL14" s="2">
        <f t="shared" si="1"/>
        <v>10.520000000000001</v>
      </c>
      <c r="AM14" s="1">
        <f t="shared" si="2"/>
        <v>0.25</v>
      </c>
      <c r="AN14" s="1">
        <f t="shared" si="3"/>
        <v>0.5</v>
      </c>
      <c r="AO14" s="4">
        <f t="shared" si="4"/>
        <v>10.270000000000001</v>
      </c>
      <c r="AP14" s="3" t="s">
        <v>61</v>
      </c>
      <c r="AT14" s="3" t="s">
        <v>246</v>
      </c>
      <c r="AU14" s="3" t="s">
        <v>64</v>
      </c>
    </row>
    <row r="15" spans="1:47">
      <c r="A15" s="1">
        <v>14</v>
      </c>
      <c r="B15" s="1" t="s">
        <v>201</v>
      </c>
      <c r="C15" s="1">
        <v>11006425</v>
      </c>
      <c r="D15" s="1" t="s">
        <v>202</v>
      </c>
      <c r="E15" s="1" t="s">
        <v>203</v>
      </c>
      <c r="F15" s="1" t="s">
        <v>202</v>
      </c>
      <c r="G15" s="1" t="s">
        <v>204</v>
      </c>
      <c r="H15" s="1" t="s">
        <v>205</v>
      </c>
      <c r="I15" s="1" t="s">
        <v>47</v>
      </c>
      <c r="J15" s="1" t="s">
        <v>48</v>
      </c>
      <c r="K15" s="1" t="s">
        <v>206</v>
      </c>
      <c r="L15" s="1" t="s">
        <v>50</v>
      </c>
      <c r="M15" s="1" t="s">
        <v>51</v>
      </c>
      <c r="N15" s="1" t="s">
        <v>205</v>
      </c>
      <c r="O15" s="1">
        <v>3068</v>
      </c>
      <c r="P15" s="1">
        <v>28492293</v>
      </c>
      <c r="Q15" s="1" t="s">
        <v>207</v>
      </c>
      <c r="R15" s="1">
        <v>2012</v>
      </c>
      <c r="S15" s="1" t="s">
        <v>54</v>
      </c>
      <c r="T15" s="1" t="s">
        <v>65</v>
      </c>
      <c r="U15" s="1" t="s">
        <v>56</v>
      </c>
      <c r="V15" s="1" t="s">
        <v>57</v>
      </c>
      <c r="W15" s="1">
        <v>2016</v>
      </c>
      <c r="X15" s="1" t="s">
        <v>58</v>
      </c>
      <c r="Y15" s="1">
        <v>10.73</v>
      </c>
      <c r="Z15" s="1">
        <v>0</v>
      </c>
      <c r="AA15" s="1" t="s">
        <v>66</v>
      </c>
      <c r="AB15" s="1">
        <v>10.76</v>
      </c>
      <c r="AC15" s="1">
        <v>0</v>
      </c>
      <c r="AD15" s="1" t="s">
        <v>60</v>
      </c>
      <c r="AE15" s="1">
        <v>10.67</v>
      </c>
      <c r="AF15" s="1">
        <v>0</v>
      </c>
      <c r="AG15" s="1"/>
      <c r="AH15" s="1"/>
      <c r="AI15" s="1"/>
      <c r="AJ15" s="1">
        <v>1</v>
      </c>
      <c r="AK15" s="1">
        <f t="shared" si="0"/>
        <v>1</v>
      </c>
      <c r="AL15" s="2">
        <f t="shared" si="1"/>
        <v>10.72</v>
      </c>
      <c r="AM15" s="1">
        <f t="shared" si="2"/>
        <v>0</v>
      </c>
      <c r="AN15" s="1">
        <f t="shared" si="3"/>
        <v>0.5</v>
      </c>
      <c r="AO15" s="4">
        <f t="shared" si="4"/>
        <v>10.220000000000001</v>
      </c>
      <c r="AP15" s="3" t="s">
        <v>61</v>
      </c>
      <c r="AQ15" s="3" t="s">
        <v>70</v>
      </c>
      <c r="AT15" s="3" t="s">
        <v>208</v>
      </c>
      <c r="AU15" s="3" t="s">
        <v>64</v>
      </c>
    </row>
    <row r="16" spans="1:47">
      <c r="A16" s="1">
        <v>15</v>
      </c>
      <c r="B16" s="1" t="s">
        <v>330</v>
      </c>
      <c r="C16" s="1">
        <v>9978605</v>
      </c>
      <c r="D16" s="1" t="s">
        <v>185</v>
      </c>
      <c r="E16" s="1" t="s">
        <v>331</v>
      </c>
      <c r="F16" s="1"/>
      <c r="G16" s="1" t="s">
        <v>332</v>
      </c>
      <c r="H16" s="1" t="s">
        <v>101</v>
      </c>
      <c r="I16" s="1" t="s">
        <v>47</v>
      </c>
      <c r="J16" s="1" t="s">
        <v>76</v>
      </c>
      <c r="K16" s="1" t="s">
        <v>333</v>
      </c>
      <c r="L16" s="1" t="s">
        <v>50</v>
      </c>
      <c r="M16" s="1" t="s">
        <v>101</v>
      </c>
      <c r="N16" s="1" t="s">
        <v>101</v>
      </c>
      <c r="O16" s="1">
        <v>2143</v>
      </c>
      <c r="P16" s="1">
        <v>25944147</v>
      </c>
      <c r="Q16" s="1" t="s">
        <v>334</v>
      </c>
      <c r="R16" s="1">
        <v>2012</v>
      </c>
      <c r="S16" s="1" t="s">
        <v>54</v>
      </c>
      <c r="T16" s="1" t="s">
        <v>65</v>
      </c>
      <c r="U16" s="1" t="s">
        <v>56</v>
      </c>
      <c r="V16" s="1" t="s">
        <v>57</v>
      </c>
      <c r="W16" s="1">
        <v>2016</v>
      </c>
      <c r="X16" s="1" t="s">
        <v>58</v>
      </c>
      <c r="Y16" s="1">
        <v>10</v>
      </c>
      <c r="Z16" s="1">
        <v>0</v>
      </c>
      <c r="AA16" s="1" t="s">
        <v>66</v>
      </c>
      <c r="AB16" s="1">
        <v>10.53</v>
      </c>
      <c r="AC16" s="1">
        <v>1</v>
      </c>
      <c r="AD16" s="1" t="s">
        <v>60</v>
      </c>
      <c r="AE16" s="1">
        <v>10.85</v>
      </c>
      <c r="AF16" s="1">
        <v>0</v>
      </c>
      <c r="AG16" s="1"/>
      <c r="AH16" s="1"/>
      <c r="AI16" s="1"/>
      <c r="AJ16" s="1">
        <v>1</v>
      </c>
      <c r="AK16" s="1">
        <f t="shared" si="0"/>
        <v>1</v>
      </c>
      <c r="AL16" s="2">
        <f t="shared" si="1"/>
        <v>10.46</v>
      </c>
      <c r="AM16" s="1">
        <f t="shared" si="2"/>
        <v>0.25</v>
      </c>
      <c r="AN16" s="1">
        <f t="shared" si="3"/>
        <v>0.5</v>
      </c>
      <c r="AO16" s="4">
        <f t="shared" si="4"/>
        <v>10.210000000000001</v>
      </c>
      <c r="AP16" s="3" t="s">
        <v>61</v>
      </c>
      <c r="AT16" s="3" t="s">
        <v>335</v>
      </c>
      <c r="AU16" s="3" t="s">
        <v>64</v>
      </c>
    </row>
    <row r="17" spans="1:47">
      <c r="A17" s="1">
        <v>16</v>
      </c>
      <c r="B17" s="1" t="s">
        <v>247</v>
      </c>
      <c r="C17" s="1">
        <v>9955878</v>
      </c>
      <c r="D17" s="1" t="s">
        <v>71</v>
      </c>
      <c r="E17" s="1" t="s">
        <v>248</v>
      </c>
      <c r="F17" s="1"/>
      <c r="G17" s="1" t="s">
        <v>249</v>
      </c>
      <c r="H17" s="1" t="s">
        <v>250</v>
      </c>
      <c r="I17" s="1" t="s">
        <v>47</v>
      </c>
      <c r="J17" s="1" t="s">
        <v>76</v>
      </c>
      <c r="K17" s="1" t="s">
        <v>251</v>
      </c>
      <c r="L17" s="1" t="s">
        <v>50</v>
      </c>
      <c r="M17" s="1" t="s">
        <v>101</v>
      </c>
      <c r="N17" s="1" t="s">
        <v>252</v>
      </c>
      <c r="O17" s="1">
        <v>2139</v>
      </c>
      <c r="P17" s="1">
        <v>28857194</v>
      </c>
      <c r="Q17" s="1" t="s">
        <v>253</v>
      </c>
      <c r="R17" s="1">
        <v>2012</v>
      </c>
      <c r="S17" s="1" t="s">
        <v>54</v>
      </c>
      <c r="T17" s="1" t="s">
        <v>65</v>
      </c>
      <c r="U17" s="1" t="s">
        <v>56</v>
      </c>
      <c r="V17" s="1" t="s">
        <v>57</v>
      </c>
      <c r="W17" s="1">
        <v>2016</v>
      </c>
      <c r="X17" s="1" t="s">
        <v>59</v>
      </c>
      <c r="Y17" s="1">
        <v>10</v>
      </c>
      <c r="Z17" s="1">
        <v>0</v>
      </c>
      <c r="AA17" s="1" t="s">
        <v>66</v>
      </c>
      <c r="AB17" s="1">
        <v>10.46</v>
      </c>
      <c r="AC17" s="1">
        <v>0</v>
      </c>
      <c r="AD17" s="1" t="s">
        <v>60</v>
      </c>
      <c r="AE17" s="1">
        <v>10</v>
      </c>
      <c r="AF17" s="1">
        <v>0</v>
      </c>
      <c r="AG17" s="1"/>
      <c r="AH17" s="1"/>
      <c r="AI17" s="1"/>
      <c r="AJ17" s="1">
        <v>1</v>
      </c>
      <c r="AK17" s="1">
        <v>0</v>
      </c>
      <c r="AL17" s="2">
        <f t="shared" si="1"/>
        <v>10.153333333333334</v>
      </c>
      <c r="AM17" s="1">
        <v>0</v>
      </c>
      <c r="AN17" s="1">
        <f t="shared" si="3"/>
        <v>0</v>
      </c>
      <c r="AO17" s="4">
        <f t="shared" si="4"/>
        <v>10.153333333333334</v>
      </c>
      <c r="AP17" s="3" t="s">
        <v>61</v>
      </c>
      <c r="AT17" s="3" t="s">
        <v>254</v>
      </c>
      <c r="AU17" s="3" t="s">
        <v>64</v>
      </c>
    </row>
    <row r="18" spans="1:47">
      <c r="A18" s="1">
        <v>17</v>
      </c>
      <c r="B18" s="1" t="s">
        <v>157</v>
      </c>
      <c r="C18" s="1">
        <v>8871982</v>
      </c>
      <c r="D18" s="1" t="s">
        <v>158</v>
      </c>
      <c r="E18" s="1" t="s">
        <v>159</v>
      </c>
      <c r="F18" s="1"/>
      <c r="G18" s="1" t="s">
        <v>160</v>
      </c>
      <c r="H18" s="1" t="s">
        <v>161</v>
      </c>
      <c r="I18" s="1" t="s">
        <v>47</v>
      </c>
      <c r="J18" s="1" t="s">
        <v>76</v>
      </c>
      <c r="K18" s="1" t="s">
        <v>162</v>
      </c>
      <c r="L18" s="1" t="s">
        <v>50</v>
      </c>
      <c r="M18" s="1" t="s">
        <v>51</v>
      </c>
      <c r="N18" s="1" t="s">
        <v>163</v>
      </c>
      <c r="O18" s="1">
        <v>3070</v>
      </c>
      <c r="P18" s="1">
        <v>26070379</v>
      </c>
      <c r="Q18" s="1" t="s">
        <v>164</v>
      </c>
      <c r="R18" s="1">
        <v>2011</v>
      </c>
      <c r="S18" s="1" t="s">
        <v>54</v>
      </c>
      <c r="T18" s="1" t="s">
        <v>65</v>
      </c>
      <c r="U18" s="1" t="s">
        <v>56</v>
      </c>
      <c r="V18" s="1" t="s">
        <v>57</v>
      </c>
      <c r="W18" s="1">
        <v>2016</v>
      </c>
      <c r="X18" s="1" t="s">
        <v>69</v>
      </c>
      <c r="Y18" s="1">
        <v>10.56</v>
      </c>
      <c r="Z18" s="1">
        <v>0</v>
      </c>
      <c r="AA18" s="1" t="s">
        <v>59</v>
      </c>
      <c r="AB18" s="1">
        <v>11.86</v>
      </c>
      <c r="AC18" s="1">
        <v>0</v>
      </c>
      <c r="AD18" s="1" t="s">
        <v>60</v>
      </c>
      <c r="AE18" s="1">
        <v>10.16</v>
      </c>
      <c r="AF18" s="1">
        <v>1</v>
      </c>
      <c r="AG18" s="1"/>
      <c r="AH18" s="1"/>
      <c r="AI18" s="1"/>
      <c r="AJ18" s="1">
        <v>2</v>
      </c>
      <c r="AK18" s="1">
        <f t="shared" ref="AK18:AK26" si="5">SUM(W18-R18)-3</f>
        <v>2</v>
      </c>
      <c r="AL18" s="2">
        <f t="shared" si="1"/>
        <v>10.86</v>
      </c>
      <c r="AM18" s="1">
        <f t="shared" ref="AM18:AM26" si="6">SUM(Z18+AC18+AF18)*0.25</f>
        <v>0.25</v>
      </c>
      <c r="AN18" s="1">
        <f t="shared" si="3"/>
        <v>1</v>
      </c>
      <c r="AO18" s="4">
        <f t="shared" si="4"/>
        <v>10.11</v>
      </c>
      <c r="AP18" s="3" t="s">
        <v>61</v>
      </c>
      <c r="AT18" s="3" t="s">
        <v>165</v>
      </c>
      <c r="AU18" s="3" t="s">
        <v>64</v>
      </c>
    </row>
    <row r="19" spans="1:47">
      <c r="A19" s="1">
        <v>18</v>
      </c>
      <c r="B19" s="1" t="s">
        <v>221</v>
      </c>
      <c r="C19" s="1">
        <v>6579697</v>
      </c>
      <c r="D19" s="1" t="s">
        <v>222</v>
      </c>
      <c r="E19" s="1" t="s">
        <v>223</v>
      </c>
      <c r="F19" s="1"/>
      <c r="G19" s="1" t="s">
        <v>224</v>
      </c>
      <c r="H19" s="1" t="s">
        <v>225</v>
      </c>
      <c r="I19" s="1" t="s">
        <v>47</v>
      </c>
      <c r="J19" s="1" t="s">
        <v>48</v>
      </c>
      <c r="K19" s="1" t="s">
        <v>226</v>
      </c>
      <c r="L19" s="1" t="s">
        <v>50</v>
      </c>
      <c r="M19" s="1" t="s">
        <v>227</v>
      </c>
      <c r="N19" s="1" t="s">
        <v>227</v>
      </c>
      <c r="O19" s="1">
        <v>3200</v>
      </c>
      <c r="P19" s="1">
        <v>40243698</v>
      </c>
      <c r="Q19" s="1" t="s">
        <v>228</v>
      </c>
      <c r="R19" s="1">
        <v>2012</v>
      </c>
      <c r="S19" s="1" t="s">
        <v>54</v>
      </c>
      <c r="T19" s="1" t="s">
        <v>65</v>
      </c>
      <c r="U19" s="1" t="s">
        <v>56</v>
      </c>
      <c r="V19" s="1" t="s">
        <v>57</v>
      </c>
      <c r="W19" s="1">
        <v>2016</v>
      </c>
      <c r="X19" s="1" t="s">
        <v>58</v>
      </c>
      <c r="Y19" s="1">
        <v>10.58</v>
      </c>
      <c r="Z19" s="1">
        <v>0</v>
      </c>
      <c r="AA19" s="1" t="s">
        <v>66</v>
      </c>
      <c r="AB19" s="1">
        <v>10.43</v>
      </c>
      <c r="AC19" s="1">
        <v>1</v>
      </c>
      <c r="AD19" s="1" t="s">
        <v>60</v>
      </c>
      <c r="AE19" s="1">
        <v>10</v>
      </c>
      <c r="AF19" s="1">
        <v>0</v>
      </c>
      <c r="AG19" s="1"/>
      <c r="AH19" s="1"/>
      <c r="AI19" s="1"/>
      <c r="AJ19" s="1">
        <v>1</v>
      </c>
      <c r="AK19" s="1">
        <f t="shared" si="5"/>
        <v>1</v>
      </c>
      <c r="AL19" s="2">
        <f t="shared" si="1"/>
        <v>10.336666666666666</v>
      </c>
      <c r="AM19" s="1">
        <f t="shared" si="6"/>
        <v>0.25</v>
      </c>
      <c r="AN19" s="1">
        <f t="shared" si="3"/>
        <v>0.5</v>
      </c>
      <c r="AO19" s="4">
        <f t="shared" si="4"/>
        <v>10.086666666666666</v>
      </c>
      <c r="AP19" s="3" t="s">
        <v>61</v>
      </c>
      <c r="AQ19" s="3" t="s">
        <v>210</v>
      </c>
      <c r="AT19" s="3" t="s">
        <v>229</v>
      </c>
      <c r="AU19" s="3" t="s">
        <v>64</v>
      </c>
    </row>
    <row r="20" spans="1:47">
      <c r="A20" s="1">
        <v>19</v>
      </c>
      <c r="B20" s="1" t="s">
        <v>211</v>
      </c>
      <c r="C20" s="1">
        <v>8877112</v>
      </c>
      <c r="D20" s="1" t="s">
        <v>212</v>
      </c>
      <c r="E20" s="1" t="s">
        <v>213</v>
      </c>
      <c r="F20" s="1" t="s">
        <v>212</v>
      </c>
      <c r="G20" s="1" t="s">
        <v>214</v>
      </c>
      <c r="H20" s="1" t="s">
        <v>118</v>
      </c>
      <c r="I20" s="1" t="s">
        <v>47</v>
      </c>
      <c r="J20" s="1" t="s">
        <v>48</v>
      </c>
      <c r="K20" s="1" t="s">
        <v>215</v>
      </c>
      <c r="L20" s="1" t="s">
        <v>50</v>
      </c>
      <c r="M20" s="1" t="s">
        <v>51</v>
      </c>
      <c r="N20" s="1" t="s">
        <v>216</v>
      </c>
      <c r="O20" s="1">
        <v>3060</v>
      </c>
      <c r="P20" s="1">
        <v>24800756</v>
      </c>
      <c r="Q20" s="1" t="s">
        <v>217</v>
      </c>
      <c r="R20" s="1">
        <v>2009</v>
      </c>
      <c r="S20" s="1" t="s">
        <v>54</v>
      </c>
      <c r="T20" s="1" t="s">
        <v>65</v>
      </c>
      <c r="U20" s="1" t="s">
        <v>56</v>
      </c>
      <c r="V20" s="1" t="s">
        <v>57</v>
      </c>
      <c r="W20" s="1">
        <v>2013</v>
      </c>
      <c r="X20" s="1" t="s">
        <v>78</v>
      </c>
      <c r="Y20" s="1">
        <v>10.55</v>
      </c>
      <c r="Z20" s="1">
        <v>0</v>
      </c>
      <c r="AA20" s="1" t="s">
        <v>69</v>
      </c>
      <c r="AB20" s="1">
        <v>10.01</v>
      </c>
      <c r="AC20" s="1">
        <v>0</v>
      </c>
      <c r="AD20" s="1" t="s">
        <v>58</v>
      </c>
      <c r="AE20" s="1">
        <v>11.09</v>
      </c>
      <c r="AF20" s="1">
        <v>0</v>
      </c>
      <c r="AG20" s="1"/>
      <c r="AH20" s="1"/>
      <c r="AI20" s="1"/>
      <c r="AJ20" s="1"/>
      <c r="AK20" s="1">
        <f t="shared" si="5"/>
        <v>1</v>
      </c>
      <c r="AL20" s="2">
        <f t="shared" si="1"/>
        <v>10.55</v>
      </c>
      <c r="AM20" s="1">
        <f t="shared" si="6"/>
        <v>0</v>
      </c>
      <c r="AN20" s="1">
        <f t="shared" si="3"/>
        <v>0.5</v>
      </c>
      <c r="AO20" s="4">
        <f t="shared" si="4"/>
        <v>10.050000000000001</v>
      </c>
      <c r="AP20" s="3" t="s">
        <v>61</v>
      </c>
      <c r="AQ20" s="3" t="s">
        <v>93</v>
      </c>
      <c r="AT20" s="3" t="s">
        <v>218</v>
      </c>
      <c r="AU20" s="3" t="s">
        <v>219</v>
      </c>
    </row>
    <row r="21" spans="1:47">
      <c r="A21" s="1">
        <v>20</v>
      </c>
      <c r="B21" s="1" t="s">
        <v>140</v>
      </c>
      <c r="C21" s="1">
        <v>14216106</v>
      </c>
      <c r="D21" s="1" t="s">
        <v>43</v>
      </c>
      <c r="E21" s="1" t="s">
        <v>141</v>
      </c>
      <c r="F21" s="1"/>
      <c r="G21" s="1" t="s">
        <v>142</v>
      </c>
      <c r="H21" s="1" t="s">
        <v>143</v>
      </c>
      <c r="I21" s="1" t="s">
        <v>47</v>
      </c>
      <c r="J21" s="1" t="s">
        <v>48</v>
      </c>
      <c r="K21" s="1" t="s">
        <v>144</v>
      </c>
      <c r="L21" s="1" t="s">
        <v>50</v>
      </c>
      <c r="M21" s="1" t="s">
        <v>67</v>
      </c>
      <c r="N21" s="1" t="s">
        <v>68</v>
      </c>
      <c r="O21" s="1">
        <v>9139</v>
      </c>
      <c r="P21" s="1">
        <v>41246258</v>
      </c>
      <c r="Q21" s="1" t="s">
        <v>145</v>
      </c>
      <c r="R21" s="1">
        <v>2012</v>
      </c>
      <c r="S21" s="1" t="s">
        <v>54</v>
      </c>
      <c r="T21" s="1" t="s">
        <v>65</v>
      </c>
      <c r="U21" s="1" t="s">
        <v>56</v>
      </c>
      <c r="V21" s="1" t="s">
        <v>57</v>
      </c>
      <c r="W21" s="1">
        <v>2015</v>
      </c>
      <c r="X21" s="1" t="s">
        <v>58</v>
      </c>
      <c r="Y21" s="1">
        <v>10</v>
      </c>
      <c r="Z21" s="1">
        <v>0</v>
      </c>
      <c r="AA21" s="1" t="s">
        <v>59</v>
      </c>
      <c r="AB21" s="1">
        <v>10</v>
      </c>
      <c r="AC21" s="1">
        <v>0</v>
      </c>
      <c r="AD21" s="1" t="s">
        <v>66</v>
      </c>
      <c r="AE21" s="1">
        <v>10</v>
      </c>
      <c r="AF21" s="1">
        <v>0</v>
      </c>
      <c r="AG21" s="1"/>
      <c r="AH21" s="1"/>
      <c r="AI21" s="1"/>
      <c r="AJ21" s="1"/>
      <c r="AK21" s="1">
        <f t="shared" si="5"/>
        <v>0</v>
      </c>
      <c r="AL21" s="2">
        <f t="shared" si="1"/>
        <v>10</v>
      </c>
      <c r="AM21" s="1">
        <f t="shared" si="6"/>
        <v>0</v>
      </c>
      <c r="AN21" s="1">
        <f t="shared" si="3"/>
        <v>0</v>
      </c>
      <c r="AO21" s="4">
        <f t="shared" si="4"/>
        <v>10</v>
      </c>
      <c r="AP21" s="3" t="s">
        <v>61</v>
      </c>
      <c r="AT21" s="3" t="s">
        <v>146</v>
      </c>
      <c r="AU21" s="3" t="s">
        <v>64</v>
      </c>
    </row>
    <row r="22" spans="1:47">
      <c r="A22" s="1">
        <v>21</v>
      </c>
      <c r="B22" s="1" t="s">
        <v>42</v>
      </c>
      <c r="C22" s="1">
        <v>11051625</v>
      </c>
      <c r="D22" s="1" t="s">
        <v>43</v>
      </c>
      <c r="E22" s="1" t="s">
        <v>44</v>
      </c>
      <c r="F22" s="1" t="s">
        <v>43</v>
      </c>
      <c r="G22" s="1" t="s">
        <v>45</v>
      </c>
      <c r="H22" s="1" t="s">
        <v>46</v>
      </c>
      <c r="I22" s="1" t="s">
        <v>47</v>
      </c>
      <c r="J22" s="1" t="s">
        <v>48</v>
      </c>
      <c r="K22" s="1" t="s">
        <v>49</v>
      </c>
      <c r="L22" s="1" t="s">
        <v>50</v>
      </c>
      <c r="M22" s="1" t="s">
        <v>51</v>
      </c>
      <c r="N22" s="1" t="s">
        <v>52</v>
      </c>
      <c r="O22" s="1">
        <v>3060</v>
      </c>
      <c r="P22" s="1">
        <v>40599117</v>
      </c>
      <c r="Q22" s="1" t="s">
        <v>53</v>
      </c>
      <c r="R22" s="1">
        <v>2013</v>
      </c>
      <c r="S22" s="1" t="s">
        <v>54</v>
      </c>
      <c r="T22" s="1" t="s">
        <v>55</v>
      </c>
      <c r="U22" s="1" t="s">
        <v>56</v>
      </c>
      <c r="V22" s="1" t="s">
        <v>57</v>
      </c>
      <c r="W22" s="1">
        <v>2016</v>
      </c>
      <c r="X22" s="1" t="s">
        <v>58</v>
      </c>
      <c r="Y22" s="1">
        <v>10.57</v>
      </c>
      <c r="Z22" s="1">
        <v>0</v>
      </c>
      <c r="AA22" s="1" t="s">
        <v>59</v>
      </c>
      <c r="AB22" s="1">
        <v>11.58</v>
      </c>
      <c r="AC22" s="1">
        <v>1</v>
      </c>
      <c r="AD22" s="1" t="s">
        <v>60</v>
      </c>
      <c r="AE22" s="1">
        <v>10.97</v>
      </c>
      <c r="AF22" s="1">
        <v>0</v>
      </c>
      <c r="AG22" s="1"/>
      <c r="AH22" s="1"/>
      <c r="AI22" s="1"/>
      <c r="AJ22" s="1"/>
      <c r="AK22" s="1">
        <f t="shared" si="5"/>
        <v>0</v>
      </c>
      <c r="AL22" s="2">
        <f t="shared" si="1"/>
        <v>11.04</v>
      </c>
      <c r="AM22" s="1">
        <f t="shared" si="6"/>
        <v>0.25</v>
      </c>
      <c r="AN22" s="1">
        <f t="shared" si="3"/>
        <v>0</v>
      </c>
      <c r="AO22" s="4">
        <f t="shared" si="4"/>
        <v>11.29</v>
      </c>
      <c r="AP22" s="3" t="s">
        <v>61</v>
      </c>
      <c r="AQ22" s="3" t="s">
        <v>62</v>
      </c>
      <c r="AT22" s="3" t="s">
        <v>63</v>
      </c>
      <c r="AU22" s="3" t="s">
        <v>64</v>
      </c>
    </row>
    <row r="23" spans="1:47">
      <c r="A23" s="1">
        <v>22</v>
      </c>
      <c r="B23" s="1" t="s">
        <v>296</v>
      </c>
      <c r="C23" s="1">
        <v>9093545</v>
      </c>
      <c r="D23" s="1" t="s">
        <v>297</v>
      </c>
      <c r="E23" s="1" t="s">
        <v>263</v>
      </c>
      <c r="F23" s="1" t="s">
        <v>297</v>
      </c>
      <c r="G23" s="1" t="s">
        <v>298</v>
      </c>
      <c r="H23" s="1" t="s">
        <v>299</v>
      </c>
      <c r="I23" s="1" t="s">
        <v>47</v>
      </c>
      <c r="J23" s="1" t="s">
        <v>48</v>
      </c>
      <c r="K23" s="1" t="s">
        <v>300</v>
      </c>
      <c r="L23" s="1" t="s">
        <v>50</v>
      </c>
      <c r="M23" s="1" t="s">
        <v>119</v>
      </c>
      <c r="N23" s="1" t="s">
        <v>299</v>
      </c>
      <c r="O23" s="1">
        <v>1220</v>
      </c>
      <c r="P23" s="1">
        <v>25763289</v>
      </c>
      <c r="Q23" s="1" t="s">
        <v>301</v>
      </c>
      <c r="R23" s="1">
        <v>2013</v>
      </c>
      <c r="S23" s="1" t="s">
        <v>54</v>
      </c>
      <c r="T23" s="1" t="s">
        <v>302</v>
      </c>
      <c r="U23" s="1" t="s">
        <v>56</v>
      </c>
      <c r="V23" s="1" t="s">
        <v>57</v>
      </c>
      <c r="W23" s="1">
        <v>2016</v>
      </c>
      <c r="X23" s="1" t="s">
        <v>59</v>
      </c>
      <c r="Y23" s="1">
        <v>10.47</v>
      </c>
      <c r="Z23" s="1">
        <v>1</v>
      </c>
      <c r="AA23" s="1" t="s">
        <v>66</v>
      </c>
      <c r="AB23" s="1">
        <v>10.85</v>
      </c>
      <c r="AC23" s="1">
        <v>1</v>
      </c>
      <c r="AD23" s="1" t="s">
        <v>60</v>
      </c>
      <c r="AE23" s="1">
        <v>10.23</v>
      </c>
      <c r="AF23" s="1">
        <v>0</v>
      </c>
      <c r="AG23" s="1"/>
      <c r="AH23" s="1"/>
      <c r="AI23" s="1"/>
      <c r="AJ23" s="1"/>
      <c r="AK23" s="1">
        <f t="shared" si="5"/>
        <v>0</v>
      </c>
      <c r="AL23" s="2">
        <f t="shared" si="1"/>
        <v>10.516666666666667</v>
      </c>
      <c r="AM23" s="1">
        <f t="shared" si="6"/>
        <v>0.5</v>
      </c>
      <c r="AN23" s="1">
        <f t="shared" si="3"/>
        <v>0</v>
      </c>
      <c r="AO23" s="4">
        <f t="shared" si="4"/>
        <v>11.016666666666667</v>
      </c>
      <c r="AP23" s="3" t="s">
        <v>61</v>
      </c>
      <c r="AT23" s="3" t="s">
        <v>303</v>
      </c>
      <c r="AU23" s="3" t="s">
        <v>64</v>
      </c>
    </row>
    <row r="24" spans="1:47">
      <c r="A24" s="1">
        <v>23</v>
      </c>
      <c r="B24" s="1" t="s">
        <v>311</v>
      </c>
      <c r="C24" s="1">
        <v>4937073</v>
      </c>
      <c r="D24" s="1" t="s">
        <v>312</v>
      </c>
      <c r="E24" s="1" t="s">
        <v>313</v>
      </c>
      <c r="F24" s="1" t="s">
        <v>314</v>
      </c>
      <c r="G24" s="1" t="s">
        <v>315</v>
      </c>
      <c r="H24" s="1" t="s">
        <v>220</v>
      </c>
      <c r="I24" s="1" t="s">
        <v>47</v>
      </c>
      <c r="J24" s="1" t="s">
        <v>48</v>
      </c>
      <c r="K24" s="1" t="s">
        <v>316</v>
      </c>
      <c r="L24" s="1" t="s">
        <v>50</v>
      </c>
      <c r="M24" s="1" t="s">
        <v>220</v>
      </c>
      <c r="N24" s="1" t="s">
        <v>317</v>
      </c>
      <c r="O24" s="1">
        <v>4235</v>
      </c>
      <c r="P24" s="1">
        <v>95948639</v>
      </c>
      <c r="Q24" s="1" t="s">
        <v>318</v>
      </c>
      <c r="R24" s="1">
        <v>2012</v>
      </c>
      <c r="S24" s="1" t="s">
        <v>54</v>
      </c>
      <c r="T24" s="1" t="s">
        <v>319</v>
      </c>
      <c r="U24" s="1" t="s">
        <v>56</v>
      </c>
      <c r="V24" s="1" t="s">
        <v>57</v>
      </c>
      <c r="W24" s="1">
        <v>2016</v>
      </c>
      <c r="X24" s="1" t="s">
        <v>58</v>
      </c>
      <c r="Y24" s="1">
        <v>10.69</v>
      </c>
      <c r="Z24" s="1">
        <v>1</v>
      </c>
      <c r="AA24" s="1" t="s">
        <v>66</v>
      </c>
      <c r="AB24" s="1">
        <v>10.99</v>
      </c>
      <c r="AC24" s="1">
        <v>1</v>
      </c>
      <c r="AD24" s="1" t="s">
        <v>60</v>
      </c>
      <c r="AE24" s="1">
        <v>10.54</v>
      </c>
      <c r="AF24" s="1">
        <v>0</v>
      </c>
      <c r="AG24" s="1"/>
      <c r="AH24" s="1"/>
      <c r="AI24" s="1"/>
      <c r="AJ24" s="1">
        <v>1</v>
      </c>
      <c r="AK24" s="1">
        <f t="shared" si="5"/>
        <v>1</v>
      </c>
      <c r="AL24" s="2">
        <f t="shared" si="1"/>
        <v>10.74</v>
      </c>
      <c r="AM24" s="1">
        <f t="shared" si="6"/>
        <v>0.5</v>
      </c>
      <c r="AN24" s="1">
        <f t="shared" si="3"/>
        <v>0.5</v>
      </c>
      <c r="AO24" s="4">
        <f t="shared" si="4"/>
        <v>10.74</v>
      </c>
      <c r="AP24" s="3" t="s">
        <v>61</v>
      </c>
      <c r="AQ24" s="3" t="s">
        <v>62</v>
      </c>
      <c r="AT24" s="3" t="s">
        <v>320</v>
      </c>
      <c r="AU24" s="3" t="s">
        <v>64</v>
      </c>
    </row>
    <row r="25" spans="1:47">
      <c r="A25" s="1">
        <v>24</v>
      </c>
      <c r="B25" s="1" t="s">
        <v>289</v>
      </c>
      <c r="C25" s="1">
        <v>9348864</v>
      </c>
      <c r="D25" s="1" t="s">
        <v>290</v>
      </c>
      <c r="E25" s="1" t="s">
        <v>291</v>
      </c>
      <c r="F25" s="1" t="s">
        <v>291</v>
      </c>
      <c r="G25" s="1" t="s">
        <v>292</v>
      </c>
      <c r="H25" s="1" t="s">
        <v>74</v>
      </c>
      <c r="I25" s="1" t="s">
        <v>47</v>
      </c>
      <c r="J25" s="1" t="s">
        <v>48</v>
      </c>
      <c r="K25" s="1" t="s">
        <v>293</v>
      </c>
      <c r="L25" s="1" t="s">
        <v>50</v>
      </c>
      <c r="M25" s="1" t="s">
        <v>74</v>
      </c>
      <c r="N25" s="1" t="s">
        <v>74</v>
      </c>
      <c r="O25" s="1">
        <v>4011</v>
      </c>
      <c r="P25" s="1">
        <v>21853029</v>
      </c>
      <c r="Q25" s="1" t="s">
        <v>293</v>
      </c>
      <c r="R25" s="1">
        <v>2013</v>
      </c>
      <c r="S25" s="1" t="s">
        <v>54</v>
      </c>
      <c r="T25" s="1" t="s">
        <v>72</v>
      </c>
      <c r="U25" s="1" t="s">
        <v>56</v>
      </c>
      <c r="V25" s="1" t="s">
        <v>57</v>
      </c>
      <c r="W25" s="1">
        <v>2016</v>
      </c>
      <c r="X25" s="1" t="s">
        <v>59</v>
      </c>
      <c r="Y25" s="1">
        <v>11.29</v>
      </c>
      <c r="Z25" s="1">
        <v>0</v>
      </c>
      <c r="AA25" s="1" t="s">
        <v>66</v>
      </c>
      <c r="AB25" s="1">
        <v>10.69</v>
      </c>
      <c r="AC25" s="1">
        <v>0</v>
      </c>
      <c r="AD25" s="1" t="s">
        <v>60</v>
      </c>
      <c r="AE25" s="1">
        <v>10.119999999999999</v>
      </c>
      <c r="AF25" s="1">
        <v>0</v>
      </c>
      <c r="AG25" s="1"/>
      <c r="AH25" s="1"/>
      <c r="AI25" s="1"/>
      <c r="AJ25" s="1"/>
      <c r="AK25" s="1">
        <f t="shared" si="5"/>
        <v>0</v>
      </c>
      <c r="AL25" s="2">
        <f t="shared" si="1"/>
        <v>10.699999999999998</v>
      </c>
      <c r="AM25" s="1">
        <f t="shared" si="6"/>
        <v>0</v>
      </c>
      <c r="AN25" s="1">
        <f t="shared" si="3"/>
        <v>0</v>
      </c>
      <c r="AO25" s="4">
        <f t="shared" si="4"/>
        <v>10.699999999999998</v>
      </c>
      <c r="AP25" s="3" t="s">
        <v>61</v>
      </c>
      <c r="AQ25" s="3" t="s">
        <v>210</v>
      </c>
      <c r="AT25" s="3" t="s">
        <v>294</v>
      </c>
      <c r="AU25" s="3" t="s">
        <v>295</v>
      </c>
    </row>
    <row r="26" spans="1:47">
      <c r="A26" s="1">
        <v>25</v>
      </c>
      <c r="B26" s="1" t="s">
        <v>230</v>
      </c>
      <c r="C26" s="1">
        <v>9336346</v>
      </c>
      <c r="D26" s="1" t="s">
        <v>231</v>
      </c>
      <c r="E26" s="1" t="s">
        <v>232</v>
      </c>
      <c r="F26" s="1" t="s">
        <v>233</v>
      </c>
      <c r="G26" s="1" t="s">
        <v>234</v>
      </c>
      <c r="H26" s="1" t="s">
        <v>74</v>
      </c>
      <c r="I26" s="1" t="s">
        <v>47</v>
      </c>
      <c r="J26" s="1" t="s">
        <v>48</v>
      </c>
      <c r="K26" s="1" t="s">
        <v>235</v>
      </c>
      <c r="L26" s="1" t="s">
        <v>50</v>
      </c>
      <c r="M26" s="1" t="s">
        <v>74</v>
      </c>
      <c r="N26" s="1" t="s">
        <v>74</v>
      </c>
      <c r="O26" s="1">
        <v>4011</v>
      </c>
      <c r="P26" s="1">
        <v>50168263</v>
      </c>
      <c r="Q26" s="1" t="s">
        <v>236</v>
      </c>
      <c r="R26" s="1">
        <v>2012</v>
      </c>
      <c r="S26" s="1" t="s">
        <v>54</v>
      </c>
      <c r="T26" s="1" t="s">
        <v>72</v>
      </c>
      <c r="U26" s="1" t="s">
        <v>56</v>
      </c>
      <c r="V26" s="1" t="s">
        <v>57</v>
      </c>
      <c r="W26" s="1">
        <v>2015</v>
      </c>
      <c r="X26" s="1" t="s">
        <v>58</v>
      </c>
      <c r="Y26" s="1">
        <v>10.1</v>
      </c>
      <c r="Z26" s="1">
        <v>1</v>
      </c>
      <c r="AA26" s="1" t="s">
        <v>59</v>
      </c>
      <c r="AB26" s="1">
        <v>10.91</v>
      </c>
      <c r="AC26" s="1">
        <v>0</v>
      </c>
      <c r="AD26" s="1" t="s">
        <v>66</v>
      </c>
      <c r="AE26" s="1">
        <v>10.130000000000001</v>
      </c>
      <c r="AF26" s="1">
        <v>0</v>
      </c>
      <c r="AG26" s="1"/>
      <c r="AH26" s="1"/>
      <c r="AI26" s="1"/>
      <c r="AJ26" s="1"/>
      <c r="AK26" s="1">
        <f t="shared" si="5"/>
        <v>0</v>
      </c>
      <c r="AL26" s="2">
        <f t="shared" si="1"/>
        <v>10.38</v>
      </c>
      <c r="AM26" s="1">
        <f t="shared" si="6"/>
        <v>0.25</v>
      </c>
      <c r="AN26" s="1">
        <f t="shared" si="3"/>
        <v>0</v>
      </c>
      <c r="AO26" s="4">
        <f t="shared" si="4"/>
        <v>10.63</v>
      </c>
      <c r="AP26" s="3" t="s">
        <v>61</v>
      </c>
      <c r="AT26" s="3" t="s">
        <v>237</v>
      </c>
      <c r="AU26" s="3" t="s">
        <v>64</v>
      </c>
    </row>
    <row r="27" spans="1:47">
      <c r="A27" s="1">
        <v>26</v>
      </c>
      <c r="B27" s="1" t="s">
        <v>264</v>
      </c>
      <c r="C27" s="1">
        <v>3597617</v>
      </c>
      <c r="D27" s="1" t="s">
        <v>265</v>
      </c>
      <c r="E27" s="1" t="s">
        <v>266</v>
      </c>
      <c r="F27" s="1"/>
      <c r="G27" s="1" t="s">
        <v>267</v>
      </c>
      <c r="H27" s="1" t="s">
        <v>268</v>
      </c>
      <c r="I27" s="1" t="s">
        <v>47</v>
      </c>
      <c r="J27" s="1" t="s">
        <v>76</v>
      </c>
      <c r="K27" s="1" t="s">
        <v>269</v>
      </c>
      <c r="L27" s="1" t="s">
        <v>50</v>
      </c>
      <c r="M27" s="1" t="s">
        <v>73</v>
      </c>
      <c r="N27" s="1" t="s">
        <v>269</v>
      </c>
      <c r="O27" s="1">
        <v>4251</v>
      </c>
      <c r="P27" s="1">
        <v>97496747</v>
      </c>
      <c r="Q27" s="1" t="s">
        <v>270</v>
      </c>
      <c r="R27" s="1">
        <v>1992</v>
      </c>
      <c r="S27" s="1" t="s">
        <v>54</v>
      </c>
      <c r="T27" s="1" t="s">
        <v>209</v>
      </c>
      <c r="U27" s="1" t="s">
        <v>56</v>
      </c>
      <c r="V27" s="1" t="s">
        <v>88</v>
      </c>
      <c r="W27" s="1">
        <v>1996</v>
      </c>
      <c r="X27" s="1" t="s">
        <v>89</v>
      </c>
      <c r="Y27" s="1">
        <v>14</v>
      </c>
      <c r="Z27" s="1">
        <v>1</v>
      </c>
      <c r="AA27" s="1" t="s">
        <v>90</v>
      </c>
      <c r="AB27" s="1">
        <v>14</v>
      </c>
      <c r="AC27" s="1">
        <v>1</v>
      </c>
      <c r="AD27" s="1" t="s">
        <v>91</v>
      </c>
      <c r="AE27" s="1">
        <v>14</v>
      </c>
      <c r="AF27" s="1">
        <v>1</v>
      </c>
      <c r="AG27" s="1" t="s">
        <v>92</v>
      </c>
      <c r="AH27" s="1">
        <v>14</v>
      </c>
      <c r="AI27" s="1">
        <v>1</v>
      </c>
      <c r="AJ27" s="1"/>
      <c r="AK27" s="1">
        <f t="shared" ref="AK27:AK31" si="7">SUM(W27-R27)-4</f>
        <v>0</v>
      </c>
      <c r="AL27" s="2">
        <f t="shared" ref="AL27:AL31" si="8">SUM(Y27+AB27+AE27+AH27)/4</f>
        <v>14</v>
      </c>
      <c r="AM27" s="1">
        <f t="shared" ref="AM27:AM31" si="9">SUM(Z27+AC27+AF27+AI27)*0.25</f>
        <v>1</v>
      </c>
      <c r="AN27" s="1">
        <f t="shared" ref="AN27:AN31" si="10">SUM(AK27*0.5)</f>
        <v>0</v>
      </c>
      <c r="AO27" s="4">
        <f t="shared" ref="AO27:AO31" si="11">SUM(AL27+AM27-AN27)</f>
        <v>15</v>
      </c>
      <c r="AP27" s="3" t="s">
        <v>62</v>
      </c>
      <c r="AQ27" s="3" t="s">
        <v>61</v>
      </c>
      <c r="AT27" s="3" t="s">
        <v>271</v>
      </c>
      <c r="AU27" s="3" t="s">
        <v>64</v>
      </c>
    </row>
    <row r="28" spans="1:47">
      <c r="A28" s="1">
        <v>27</v>
      </c>
      <c r="B28" s="1" t="s">
        <v>80</v>
      </c>
      <c r="C28" s="1">
        <v>4333841</v>
      </c>
      <c r="D28" s="1" t="s">
        <v>81</v>
      </c>
      <c r="E28" s="1" t="s">
        <v>82</v>
      </c>
      <c r="F28" s="1"/>
      <c r="G28" s="1" t="s">
        <v>83</v>
      </c>
      <c r="H28" s="1" t="s">
        <v>46</v>
      </c>
      <c r="I28" s="1" t="s">
        <v>47</v>
      </c>
      <c r="J28" s="1" t="s">
        <v>76</v>
      </c>
      <c r="K28" s="1" t="s">
        <v>84</v>
      </c>
      <c r="L28" s="1" t="s">
        <v>50</v>
      </c>
      <c r="M28" s="1" t="s">
        <v>67</v>
      </c>
      <c r="N28" s="1" t="s">
        <v>85</v>
      </c>
      <c r="O28" s="1">
        <v>9100</v>
      </c>
      <c r="P28" s="1">
        <v>98580193</v>
      </c>
      <c r="Q28" s="1" t="s">
        <v>86</v>
      </c>
      <c r="R28" s="1">
        <v>1992</v>
      </c>
      <c r="S28" s="1" t="s">
        <v>54</v>
      </c>
      <c r="T28" s="1" t="s">
        <v>87</v>
      </c>
      <c r="U28" s="1" t="s">
        <v>56</v>
      </c>
      <c r="V28" s="1" t="s">
        <v>88</v>
      </c>
      <c r="W28" s="1">
        <v>1996</v>
      </c>
      <c r="X28" s="1" t="s">
        <v>89</v>
      </c>
      <c r="Y28" s="1">
        <v>11.75</v>
      </c>
      <c r="Z28" s="1">
        <v>1</v>
      </c>
      <c r="AA28" s="1" t="s">
        <v>90</v>
      </c>
      <c r="AB28" s="1">
        <v>11.7</v>
      </c>
      <c r="AC28" s="1">
        <v>1</v>
      </c>
      <c r="AD28" s="1" t="s">
        <v>91</v>
      </c>
      <c r="AE28" s="1">
        <v>12.6</v>
      </c>
      <c r="AF28" s="1">
        <v>1</v>
      </c>
      <c r="AG28" s="1" t="s">
        <v>92</v>
      </c>
      <c r="AH28" s="1">
        <v>11.55</v>
      </c>
      <c r="AI28" s="1">
        <v>1</v>
      </c>
      <c r="AJ28" s="1"/>
      <c r="AK28" s="1">
        <f t="shared" si="7"/>
        <v>0</v>
      </c>
      <c r="AL28" s="2">
        <f t="shared" si="8"/>
        <v>11.899999999999999</v>
      </c>
      <c r="AM28" s="1">
        <f t="shared" si="9"/>
        <v>1</v>
      </c>
      <c r="AN28" s="1">
        <f t="shared" si="10"/>
        <v>0</v>
      </c>
      <c r="AO28" s="4">
        <f t="shared" si="11"/>
        <v>12.899999999999999</v>
      </c>
      <c r="AP28" s="3" t="s">
        <v>61</v>
      </c>
      <c r="AQ28" s="3" t="s">
        <v>93</v>
      </c>
      <c r="AT28" s="3" t="s">
        <v>94</v>
      </c>
      <c r="AU28" s="3" t="s">
        <v>64</v>
      </c>
    </row>
    <row r="29" spans="1:47">
      <c r="A29" s="1">
        <v>28</v>
      </c>
      <c r="B29" s="1" t="s">
        <v>120</v>
      </c>
      <c r="C29" s="1">
        <v>4340829</v>
      </c>
      <c r="D29" s="1" t="s">
        <v>121</v>
      </c>
      <c r="E29" s="1" t="s">
        <v>122</v>
      </c>
      <c r="F29" s="1"/>
      <c r="G29" s="1" t="s">
        <v>123</v>
      </c>
      <c r="H29" s="1" t="s">
        <v>124</v>
      </c>
      <c r="I29" s="1" t="s">
        <v>47</v>
      </c>
      <c r="J29" s="1" t="s">
        <v>76</v>
      </c>
      <c r="K29" s="1" t="s">
        <v>125</v>
      </c>
      <c r="L29" s="1" t="s">
        <v>50</v>
      </c>
      <c r="M29" s="1" t="s">
        <v>67</v>
      </c>
      <c r="N29" s="1" t="s">
        <v>75</v>
      </c>
      <c r="O29" s="1">
        <v>9100</v>
      </c>
      <c r="P29" s="1">
        <v>99201097</v>
      </c>
      <c r="Q29" s="1" t="s">
        <v>126</v>
      </c>
      <c r="R29" s="1">
        <v>1989</v>
      </c>
      <c r="S29" s="1" t="s">
        <v>127</v>
      </c>
      <c r="T29" s="1" t="s">
        <v>128</v>
      </c>
      <c r="U29" s="1" t="s">
        <v>56</v>
      </c>
      <c r="V29" s="1" t="s">
        <v>88</v>
      </c>
      <c r="W29" s="1">
        <v>1994</v>
      </c>
      <c r="X29" s="1" t="s">
        <v>129</v>
      </c>
      <c r="Y29" s="1">
        <v>12.24</v>
      </c>
      <c r="Z29" s="1">
        <v>1</v>
      </c>
      <c r="AA29" s="1" t="s">
        <v>106</v>
      </c>
      <c r="AB29" s="1">
        <v>10.78</v>
      </c>
      <c r="AC29" s="1">
        <v>1</v>
      </c>
      <c r="AD29" s="1" t="s">
        <v>89</v>
      </c>
      <c r="AE29" s="1">
        <v>10.65</v>
      </c>
      <c r="AF29" s="1">
        <v>1</v>
      </c>
      <c r="AG29" s="1" t="s">
        <v>90</v>
      </c>
      <c r="AH29" s="1">
        <v>11.94</v>
      </c>
      <c r="AI29" s="1">
        <v>1</v>
      </c>
      <c r="AJ29" s="1"/>
      <c r="AK29" s="1">
        <f t="shared" si="7"/>
        <v>1</v>
      </c>
      <c r="AL29" s="2">
        <f t="shared" si="8"/>
        <v>11.4025</v>
      </c>
      <c r="AM29" s="1">
        <f t="shared" si="9"/>
        <v>1</v>
      </c>
      <c r="AN29" s="1">
        <f t="shared" si="10"/>
        <v>0.5</v>
      </c>
      <c r="AO29" s="4">
        <f t="shared" si="11"/>
        <v>11.9025</v>
      </c>
      <c r="AP29" s="3" t="s">
        <v>61</v>
      </c>
      <c r="AQ29" s="3" t="s">
        <v>93</v>
      </c>
      <c r="AT29" s="3" t="s">
        <v>130</v>
      </c>
      <c r="AU29" s="3" t="s">
        <v>64</v>
      </c>
    </row>
    <row r="30" spans="1:47">
      <c r="A30" s="1">
        <v>29</v>
      </c>
      <c r="B30" s="1" t="s">
        <v>304</v>
      </c>
      <c r="C30" s="1">
        <v>5245909</v>
      </c>
      <c r="D30" s="1" t="s">
        <v>305</v>
      </c>
      <c r="E30" s="1" t="s">
        <v>183</v>
      </c>
      <c r="F30" s="1"/>
      <c r="G30" s="1" t="s">
        <v>306</v>
      </c>
      <c r="H30" s="1" t="s">
        <v>307</v>
      </c>
      <c r="I30" s="1" t="s">
        <v>47</v>
      </c>
      <c r="J30" s="1" t="s">
        <v>76</v>
      </c>
      <c r="K30" s="1" t="s">
        <v>308</v>
      </c>
      <c r="L30" s="1" t="s">
        <v>50</v>
      </c>
      <c r="M30" s="1" t="s">
        <v>51</v>
      </c>
      <c r="N30" s="1" t="s">
        <v>51</v>
      </c>
      <c r="O30" s="1">
        <v>3052</v>
      </c>
      <c r="P30" s="1">
        <v>98247406</v>
      </c>
      <c r="Q30" s="1" t="s">
        <v>309</v>
      </c>
      <c r="R30" s="1">
        <v>1994</v>
      </c>
      <c r="S30" s="1" t="s">
        <v>54</v>
      </c>
      <c r="T30" s="1" t="s">
        <v>65</v>
      </c>
      <c r="U30" s="1" t="s">
        <v>56</v>
      </c>
      <c r="V30" s="1" t="s">
        <v>88</v>
      </c>
      <c r="W30" s="1">
        <v>1998</v>
      </c>
      <c r="X30" s="1" t="s">
        <v>91</v>
      </c>
      <c r="Y30" s="1">
        <v>10.97</v>
      </c>
      <c r="Z30" s="1">
        <v>1</v>
      </c>
      <c r="AA30" s="1" t="s">
        <v>92</v>
      </c>
      <c r="AB30" s="1">
        <v>10.93</v>
      </c>
      <c r="AC30" s="1">
        <v>1</v>
      </c>
      <c r="AD30" s="1" t="s">
        <v>107</v>
      </c>
      <c r="AE30" s="1">
        <v>9.66</v>
      </c>
      <c r="AF30" s="1">
        <v>1</v>
      </c>
      <c r="AG30" s="1" t="s">
        <v>156</v>
      </c>
      <c r="AH30" s="1">
        <v>11.05</v>
      </c>
      <c r="AI30" s="1">
        <v>1</v>
      </c>
      <c r="AJ30" s="1"/>
      <c r="AK30" s="1">
        <f t="shared" si="7"/>
        <v>0</v>
      </c>
      <c r="AL30" s="2">
        <f t="shared" si="8"/>
        <v>10.6525</v>
      </c>
      <c r="AM30" s="1">
        <f t="shared" si="9"/>
        <v>1</v>
      </c>
      <c r="AN30" s="1">
        <f t="shared" si="10"/>
        <v>0</v>
      </c>
      <c r="AO30" s="4">
        <f t="shared" si="11"/>
        <v>11.6525</v>
      </c>
      <c r="AP30" s="3" t="s">
        <v>61</v>
      </c>
      <c r="AQ30" s="3" t="s">
        <v>70</v>
      </c>
      <c r="AT30" s="3" t="s">
        <v>310</v>
      </c>
      <c r="AU30" s="3" t="s">
        <v>64</v>
      </c>
    </row>
    <row r="31" spans="1:47">
      <c r="A31" s="1">
        <v>30</v>
      </c>
      <c r="B31" s="1" t="s">
        <v>272</v>
      </c>
      <c r="C31" s="1">
        <v>6116364</v>
      </c>
      <c r="D31" s="1" t="s">
        <v>273</v>
      </c>
      <c r="E31" s="1" t="s">
        <v>274</v>
      </c>
      <c r="F31" s="1" t="s">
        <v>275</v>
      </c>
      <c r="G31" s="1" t="s">
        <v>276</v>
      </c>
      <c r="H31" s="1" t="s">
        <v>101</v>
      </c>
      <c r="I31" s="1" t="s">
        <v>47</v>
      </c>
      <c r="J31" s="1" t="s">
        <v>76</v>
      </c>
      <c r="K31" s="1" t="s">
        <v>277</v>
      </c>
      <c r="L31" s="1" t="s">
        <v>50</v>
      </c>
      <c r="M31" s="1" t="s">
        <v>101</v>
      </c>
      <c r="N31" s="1" t="s">
        <v>278</v>
      </c>
      <c r="O31" s="1">
        <v>2170</v>
      </c>
      <c r="P31" s="1">
        <v>97284390</v>
      </c>
      <c r="Q31" s="1" t="s">
        <v>279</v>
      </c>
      <c r="R31" s="1">
        <v>2008</v>
      </c>
      <c r="S31" s="1" t="s">
        <v>54</v>
      </c>
      <c r="T31" s="1" t="s">
        <v>87</v>
      </c>
      <c r="U31" s="1" t="s">
        <v>56</v>
      </c>
      <c r="V31" s="1" t="s">
        <v>88</v>
      </c>
      <c r="W31" s="1">
        <v>2012</v>
      </c>
      <c r="X31" s="1" t="s">
        <v>77</v>
      </c>
      <c r="Y31" s="1">
        <v>10.55</v>
      </c>
      <c r="Z31" s="1">
        <v>1</v>
      </c>
      <c r="AA31" s="1" t="s">
        <v>79</v>
      </c>
      <c r="AB31" s="1">
        <v>10.33</v>
      </c>
      <c r="AC31" s="1">
        <v>1</v>
      </c>
      <c r="AD31" s="1" t="s">
        <v>78</v>
      </c>
      <c r="AE31" s="1">
        <v>10.62</v>
      </c>
      <c r="AF31" s="1">
        <v>1</v>
      </c>
      <c r="AG31" s="1" t="s">
        <v>69</v>
      </c>
      <c r="AH31" s="1">
        <v>10.72</v>
      </c>
      <c r="AI31" s="1">
        <v>1</v>
      </c>
      <c r="AJ31" s="1"/>
      <c r="AK31" s="1">
        <f t="shared" si="7"/>
        <v>0</v>
      </c>
      <c r="AL31" s="2">
        <f t="shared" si="8"/>
        <v>10.555</v>
      </c>
      <c r="AM31" s="1">
        <f t="shared" si="9"/>
        <v>1</v>
      </c>
      <c r="AN31" s="1">
        <f t="shared" si="10"/>
        <v>0</v>
      </c>
      <c r="AO31" s="4">
        <f t="shared" si="11"/>
        <v>11.555</v>
      </c>
      <c r="AP31" s="3" t="s">
        <v>61</v>
      </c>
      <c r="AT31" s="3" t="s">
        <v>280</v>
      </c>
      <c r="AU31" s="3" t="s">
        <v>64</v>
      </c>
    </row>
    <row r="43" spans="2:47">
      <c r="B43" s="3">
        <v>1</v>
      </c>
      <c r="G43" s="5">
        <v>31326</v>
      </c>
      <c r="H43" s="3" t="s">
        <v>343</v>
      </c>
      <c r="I43" s="3" t="s">
        <v>47</v>
      </c>
      <c r="J43" s="3" t="s">
        <v>76</v>
      </c>
      <c r="K43" s="3" t="s">
        <v>344</v>
      </c>
      <c r="L43" s="3" t="s">
        <v>50</v>
      </c>
      <c r="M43" s="3" t="s">
        <v>51</v>
      </c>
      <c r="N43" s="3" t="s">
        <v>343</v>
      </c>
      <c r="O43" s="3">
        <v>3010</v>
      </c>
      <c r="P43" s="3">
        <v>25832317</v>
      </c>
      <c r="Q43" s="3">
        <v>2013</v>
      </c>
      <c r="R43" s="3">
        <v>2013</v>
      </c>
      <c r="S43" s="3" t="s">
        <v>54</v>
      </c>
      <c r="W43" s="3">
        <v>2016</v>
      </c>
      <c r="X43" s="3" t="s">
        <v>59</v>
      </c>
      <c r="Y43" s="3">
        <v>10.64</v>
      </c>
      <c r="Z43" s="3">
        <v>1</v>
      </c>
      <c r="AA43" s="3" t="s">
        <v>66</v>
      </c>
      <c r="AB43" s="3">
        <v>11.14</v>
      </c>
      <c r="AC43" s="3">
        <v>1</v>
      </c>
      <c r="AD43" s="3" t="s">
        <v>60</v>
      </c>
      <c r="AE43" s="3">
        <v>12.08</v>
      </c>
      <c r="AF43" s="3">
        <v>1</v>
      </c>
      <c r="AJ43" s="3">
        <v>2</v>
      </c>
      <c r="AK43" s="3">
        <v>0</v>
      </c>
      <c r="AL43" s="3">
        <v>11.29</v>
      </c>
      <c r="AM43" s="3">
        <v>0.75</v>
      </c>
      <c r="AN43" s="3">
        <v>0</v>
      </c>
      <c r="AP43" s="3" t="s">
        <v>61</v>
      </c>
      <c r="AQ43" s="3" t="s">
        <v>70</v>
      </c>
      <c r="AT43" s="6">
        <v>42577.764293981483</v>
      </c>
      <c r="AU43" s="6">
        <v>42578.430046296293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Dell</cp:lastModifiedBy>
  <dcterms:created xsi:type="dcterms:W3CDTF">2016-08-02T10:12:20Z</dcterms:created>
  <dcterms:modified xsi:type="dcterms:W3CDTF">2016-08-18T14:27:14Z</dcterms:modified>
</cp:coreProperties>
</file>